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defaultThemeVersion="166925"/>
  <mc:AlternateContent xmlns:mc="http://schemas.openxmlformats.org/markup-compatibility/2006">
    <mc:Choice Requires="x15">
      <x15ac:absPath xmlns:x15ac="http://schemas.microsoft.com/office/spreadsheetml/2010/11/ac" url="C:\Users\Elisabet Ernblad\Documents\"/>
    </mc:Choice>
  </mc:AlternateContent>
  <xr:revisionPtr revIDLastSave="0" documentId="8_{A8FFA042-BDA2-4683-AAD3-6C5730D81E76}" xr6:coauthVersionLast="38" xr6:coauthVersionMax="38" xr10:uidLastSave="{00000000-0000-0000-0000-000000000000}"/>
  <bookViews>
    <workbookView xWindow="0" yWindow="0" windowWidth="28800" windowHeight="11625" xr2:uid="{00000000-000D-0000-FFFF-FFFF00000000}"/>
  </bookViews>
  <sheets>
    <sheet name="Läs mig" sheetId="18" r:id="rId1"/>
    <sheet name="1. Översikt, direkta kostnader" sheetId="2" r:id="rId2"/>
    <sheet name="2. Summerad kalkyl" sheetId="15" r:id="rId3"/>
    <sheet name="Kostnadsöversikt indirekta" sheetId="16" state="hidden" r:id="rId4"/>
    <sheet name="Projekt 2.1" sheetId="11" state="hidden" r:id="rId5"/>
  </sheets>
  <definedNames>
    <definedName name="_xlnm.Print_Area" localSheetId="1">'1. Översikt, direkta kostnader'!$A$1:$L$91</definedName>
    <definedName name="_xlnm.Print_Area" localSheetId="2">'2. Summerad kalkyl'!$A$1:$L$29</definedName>
    <definedName name="_xlnm.Print_Titles" localSheetId="1">'1. Översikt, direkta kostnader'!$1:$5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D13" i="15" l="1"/>
  <c r="G38" i="2" l="1"/>
  <c r="G46" i="2" l="1"/>
  <c r="E28" i="2" l="1"/>
  <c r="G28" i="2" s="1"/>
  <c r="G89" i="2"/>
  <c r="G48" i="2"/>
  <c r="G44" i="2"/>
  <c r="G45" i="2"/>
  <c r="G43" i="2"/>
  <c r="E79" i="2"/>
  <c r="G79" i="2" s="1"/>
  <c r="E78" i="2"/>
  <c r="G78" i="2" s="1"/>
  <c r="E73" i="2"/>
  <c r="G73" i="2" s="1"/>
  <c r="E24" i="2"/>
  <c r="G24" i="2" s="1"/>
  <c r="E56" i="2"/>
  <c r="G56" i="2" s="1"/>
  <c r="E60" i="2"/>
  <c r="G60" i="2" s="1"/>
  <c r="E61" i="2"/>
  <c r="G61" i="2" s="1"/>
  <c r="E62" i="2"/>
  <c r="G62" i="2" s="1"/>
  <c r="E63" i="2"/>
  <c r="G63" i="2" s="1"/>
  <c r="E29" i="2"/>
  <c r="G29" i="2" s="1"/>
  <c r="E21" i="2"/>
  <c r="G21" i="2" s="1"/>
  <c r="E22" i="2"/>
  <c r="G22" i="2" s="1"/>
  <c r="E23" i="2"/>
  <c r="G23" i="2" s="1"/>
  <c r="E25" i="2"/>
  <c r="G25" i="2" s="1"/>
  <c r="E26" i="2"/>
  <c r="G26" i="2" s="1"/>
  <c r="E27" i="2"/>
  <c r="G27" i="2" s="1"/>
  <c r="E30" i="2"/>
  <c r="G30" i="2" s="1"/>
  <c r="D16" i="15"/>
  <c r="E55" i="2"/>
  <c r="E57" i="2"/>
  <c r="G57" i="2" s="1"/>
  <c r="E58" i="2"/>
  <c r="G58" i="2"/>
  <c r="E59" i="2"/>
  <c r="G59" i="2" s="1"/>
  <c r="E64" i="2"/>
  <c r="G64" i="2" s="1"/>
  <c r="D18" i="15"/>
  <c r="E70" i="2"/>
  <c r="G70" i="2" s="1"/>
  <c r="E71" i="2"/>
  <c r="G71" i="2" s="1"/>
  <c r="E72" i="2"/>
  <c r="G72" i="2" s="1"/>
  <c r="E74" i="2"/>
  <c r="G74" i="2" s="1"/>
  <c r="E75" i="2"/>
  <c r="G75" i="2" s="1"/>
  <c r="E76" i="2"/>
  <c r="G76" i="2" s="1"/>
  <c r="E77" i="2"/>
  <c r="G77" i="2"/>
  <c r="E80" i="2"/>
  <c r="G80" i="2" s="1"/>
  <c r="D19" i="15"/>
  <c r="G88" i="2"/>
  <c r="G86" i="2"/>
  <c r="G87" i="2"/>
  <c r="D20" i="15"/>
  <c r="G47" i="2"/>
  <c r="G49" i="2"/>
  <c r="D12" i="15"/>
  <c r="G72" i="16"/>
  <c r="F72" i="16"/>
  <c r="E72" i="16"/>
  <c r="D72" i="16"/>
  <c r="C68" i="16"/>
  <c r="C72" i="16" s="1"/>
  <c r="C69" i="16"/>
  <c r="C70" i="16"/>
  <c r="C71" i="16"/>
  <c r="G65" i="16"/>
  <c r="F65" i="16"/>
  <c r="E65" i="16"/>
  <c r="D65" i="16"/>
  <c r="C61" i="16"/>
  <c r="C62" i="16"/>
  <c r="C63" i="16"/>
  <c r="C65" i="16"/>
  <c r="C64" i="16"/>
  <c r="G58" i="16"/>
  <c r="F58" i="16"/>
  <c r="E58" i="16"/>
  <c r="D58" i="16"/>
  <c r="C54" i="16"/>
  <c r="C55" i="16"/>
  <c r="C56" i="16"/>
  <c r="C58" i="16"/>
  <c r="C57" i="16"/>
  <c r="G51" i="16"/>
  <c r="F51" i="16"/>
  <c r="E51" i="16"/>
  <c r="D51" i="16"/>
  <c r="C47" i="16"/>
  <c r="C51" i="16" s="1"/>
  <c r="C48" i="16"/>
  <c r="C49" i="16"/>
  <c r="C50" i="16"/>
  <c r="G44" i="16"/>
  <c r="F44" i="16"/>
  <c r="E44" i="16"/>
  <c r="D44" i="16"/>
  <c r="C40" i="16"/>
  <c r="C44" i="16" s="1"/>
  <c r="C41" i="16"/>
  <c r="C42" i="16"/>
  <c r="C43" i="16"/>
  <c r="L26" i="16"/>
  <c r="K26" i="16"/>
  <c r="J26" i="16"/>
  <c r="I26" i="16"/>
  <c r="H26" i="16"/>
  <c r="G26" i="16"/>
  <c r="F26" i="16"/>
  <c r="E26" i="16"/>
  <c r="D26" i="16"/>
  <c r="C26" i="16"/>
  <c r="L21" i="16"/>
  <c r="K21" i="16"/>
  <c r="J21" i="16"/>
  <c r="I21" i="16"/>
  <c r="H21" i="16"/>
  <c r="G21" i="16"/>
  <c r="F21" i="16"/>
  <c r="E21" i="16"/>
  <c r="D21" i="16"/>
  <c r="C21" i="16"/>
  <c r="Z19" i="16"/>
  <c r="X19" i="16"/>
  <c r="AA25" i="2"/>
  <c r="Y25" i="2"/>
  <c r="G50" i="2" l="1"/>
  <c r="G52" i="2" s="1"/>
  <c r="E65" i="2"/>
  <c r="G90" i="2"/>
  <c r="F20" i="15" s="1"/>
  <c r="G20" i="15" s="1"/>
  <c r="G81" i="2"/>
  <c r="F19" i="15" s="1"/>
  <c r="G19" i="15" s="1"/>
  <c r="E81" i="2"/>
  <c r="G55" i="2"/>
  <c r="G65" i="2" s="1"/>
  <c r="F18" i="15" s="1"/>
  <c r="G18" i="15" s="1"/>
  <c r="G31" i="2"/>
  <c r="E31" i="2"/>
  <c r="E33" i="2" l="1"/>
  <c r="G33" i="2" s="1"/>
  <c r="F16" i="15" s="1"/>
  <c r="G16" i="15" s="1"/>
  <c r="G17" i="15" l="1"/>
  <c r="G21" i="15" s="1"/>
  <c r="G25" i="15" l="1"/>
  <c r="G26" i="15"/>
  <c r="G24" i="15"/>
  <c r="G27" i="15" l="1"/>
  <c r="G29" i="15"/>
  <c r="H24" i="15" s="1"/>
  <c r="H21" i="15" l="1"/>
  <c r="H20" i="15"/>
  <c r="H25" i="15"/>
  <c r="H17" i="15"/>
  <c r="H16" i="15"/>
  <c r="H26" i="15"/>
  <c r="H19" i="15"/>
  <c r="H27" i="15"/>
  <c r="H18" i="15"/>
</calcChain>
</file>

<file path=xl/sharedStrings.xml><?xml version="1.0" encoding="utf-8"?>
<sst xmlns="http://schemas.openxmlformats.org/spreadsheetml/2006/main" count="347" uniqueCount="220">
  <si>
    <t>Ston</t>
  </si>
  <si>
    <t>Hingst</t>
  </si>
  <si>
    <t>Föl</t>
  </si>
  <si>
    <t>År</t>
  </si>
  <si>
    <t>Investeringsbehov för stodelen (enligt förstudie HNS 2011):</t>
  </si>
  <si>
    <t>Fasta anläggningar (lösdriftsbyggnad, hårdgjorda ytor)</t>
  </si>
  <si>
    <t>1 500 000</t>
  </si>
  <si>
    <t>Inventarier (utfordring, stängsel)</t>
  </si>
  <si>
    <t xml:space="preserve">   500 000</t>
  </si>
  <si>
    <t>Summa investering</t>
  </si>
  <si>
    <t xml:space="preserve">                    ca 2 000 000</t>
  </si>
  <si>
    <t>Observera att planeringssituationen skiljer sig mycket åt! Befintligt byggnadsbestånd utan alternativvärde minskar kostnaderna.</t>
  </si>
  <si>
    <t xml:space="preserve">Fullt utbyggt behövs 80 ha naturbetesmark, fördelat på en eller flera gårdar. 20 ston, fölungar + frigående hingst är navet i verksamheten. Lösdrift för ett och tvååringar kan vara skilt från det övriga. </t>
  </si>
  <si>
    <t>Betesmark och hagar</t>
  </si>
  <si>
    <t>År 1</t>
  </si>
  <si>
    <t>2- och 3 åringar</t>
  </si>
  <si>
    <t>vid årets slut</t>
  </si>
  <si>
    <t>á m2</t>
  </si>
  <si>
    <t>Totalt</t>
  </si>
  <si>
    <t xml:space="preserve">Antal 
hagar </t>
  </si>
  <si>
    <t>Antal 
stallplatser</t>
  </si>
  <si>
    <t>Naturbetes-mark, ha</t>
  </si>
  <si>
    <t xml:space="preserve">År 2 </t>
  </si>
  <si>
    <t>År 3</t>
  </si>
  <si>
    <t>År 4</t>
  </si>
  <si>
    <t>År 5</t>
  </si>
  <si>
    <t xml:space="preserve">År 1 </t>
  </si>
  <si>
    <t>(uppstartsår)</t>
  </si>
  <si>
    <t>verksamhet</t>
  </si>
  <si>
    <t>Fullskalig</t>
  </si>
  <si>
    <t>Hagmark (närmre byggnad)</t>
  </si>
  <si>
    <t>Arrendepriser</t>
  </si>
  <si>
    <t>Försäkring</t>
  </si>
  <si>
    <t>År 6</t>
  </si>
  <si>
    <t>År 7</t>
  </si>
  <si>
    <t>År 2</t>
  </si>
  <si>
    <t>År 8</t>
  </si>
  <si>
    <t>År 9</t>
  </si>
  <si>
    <t>År 10</t>
  </si>
  <si>
    <t>kr</t>
  </si>
  <si>
    <t xml:space="preserve">Investeringar i maskiner </t>
  </si>
  <si>
    <t>Investeringar i inventarier, stängsel mm</t>
  </si>
  <si>
    <t>Summa investeringar</t>
  </si>
  <si>
    <t>Investeringar i  mark</t>
  </si>
  <si>
    <t xml:space="preserve">Investeringar i byggnader </t>
  </si>
  <si>
    <t>äga eller hyra betesmark</t>
  </si>
  <si>
    <t>Avskrivningstid,
 år</t>
  </si>
  <si>
    <t>2.1 Volym och lönsamhet i SWB-uppfödarperspektiv (prio 1)</t>
  </si>
  <si>
    <t>Varför finns så få SWB-uppfödare med volym och kan vi hjälpa SWB-uppfödarna att växa? En jämförelse med travuppfödare och europeiska sporthästuppfödare avseende förutsättning, affärsmodeller och ekonomiska analyser.</t>
  </si>
  <si>
    <t>Förutsättningar</t>
  </si>
  <si>
    <t>Affärsmodell</t>
  </si>
  <si>
    <t>Ekonomisk analys</t>
  </si>
  <si>
    <t>Travuppfödare</t>
  </si>
  <si>
    <t>SWB-uppfödare</t>
  </si>
  <si>
    <t>Europeisk sporthästuppfördare</t>
  </si>
  <si>
    <t>Småskalig</t>
  </si>
  <si>
    <t>Storskalighet - kostnad/djur blir lägre - ökad marginal</t>
  </si>
  <si>
    <t>Sänka time to market genom att Sälja unga djur - högre marginal</t>
  </si>
  <si>
    <t>Hålla god kvalité i aveln och hålla goda stamtavlor - unga djur säljer på stamtavla</t>
  </si>
  <si>
    <t>Kombinera med flera näringsgrenar för att få stabila och jämna kassaflöden</t>
  </si>
  <si>
    <t>Halm och strö</t>
  </si>
  <si>
    <t>Hösilage</t>
  </si>
  <si>
    <t>kg/dag</t>
  </si>
  <si>
    <t>kg/vecka</t>
  </si>
  <si>
    <t>Årskostnad
Avelssto</t>
  </si>
  <si>
    <t>Seminkostnad</t>
  </si>
  <si>
    <t>Förbrukningsmaterial &amp; övriga direkta</t>
  </si>
  <si>
    <t xml:space="preserve">Veterinär </t>
  </si>
  <si>
    <t>Transportkostnader</t>
  </si>
  <si>
    <t>Direkta kostnader Föl</t>
  </si>
  <si>
    <t xml:space="preserve">Direkta kostnader </t>
  </si>
  <si>
    <t>månader</t>
  </si>
  <si>
    <r>
      <t xml:space="preserve">Fyll i uppskattade </t>
    </r>
    <r>
      <rPr>
        <b/>
        <sz val="11"/>
        <color theme="1"/>
        <rFont val="Calibri"/>
        <family val="2"/>
        <scheme val="minor"/>
      </rPr>
      <t>kostnader</t>
    </r>
    <r>
      <rPr>
        <sz val="11"/>
        <color theme="1"/>
        <rFont val="Calibri"/>
        <family val="2"/>
        <scheme val="minor"/>
      </rPr>
      <t xml:space="preserve"> under</t>
    </r>
    <r>
      <rPr>
        <sz val="11"/>
        <color theme="1"/>
        <rFont val="Calibri"/>
        <family val="2"/>
        <scheme val="minor"/>
      </rPr>
      <t xml:space="preserve"> i de </t>
    </r>
    <r>
      <rPr>
        <b/>
        <sz val="11"/>
        <color theme="1"/>
        <rFont val="Calibri"/>
        <family val="2"/>
        <scheme val="minor"/>
      </rPr>
      <t>gula cellerna.</t>
    </r>
    <r>
      <rPr>
        <sz val="11"/>
        <color theme="1"/>
        <rFont val="Calibri"/>
        <family val="2"/>
        <scheme val="minor"/>
      </rPr>
      <t xml:space="preserve"> Ange beloppen i </t>
    </r>
    <r>
      <rPr>
        <b/>
        <sz val="11"/>
        <color theme="1"/>
        <rFont val="Calibri"/>
        <family val="2"/>
        <scheme val="minor"/>
      </rPr>
      <t>kronor.</t>
    </r>
    <r>
      <rPr>
        <sz val="11"/>
        <color theme="1"/>
        <rFont val="Calibri"/>
        <family val="2"/>
        <scheme val="minor"/>
      </rPr>
      <t xml:space="preserve"> </t>
    </r>
  </si>
  <si>
    <t>Modellen räknar automatiskt den totala kostnaden per månad.</t>
  </si>
  <si>
    <t>antal enheter</t>
  </si>
  <si>
    <t>enhet</t>
  </si>
  <si>
    <t>Rationell och hållbar hästuppfödning</t>
  </si>
  <si>
    <t>den totala kostaden i fliken "Fölkalkyl".</t>
  </si>
  <si>
    <t>Kostnadsöversikt, indirekta kostnader</t>
  </si>
  <si>
    <t>2018-03-11</t>
  </si>
  <si>
    <t xml:space="preserve">I denna flik beräknas de indirekta kostnaderna i uppfödarverksamheten. Beräkningarna ger underlag till </t>
  </si>
  <si>
    <t xml:space="preserve">Indirekta kostnader är sådana som inte direkt hänföras till varje sto eller föl och som finns även om inga hästar finns i besättningen eller </t>
  </si>
  <si>
    <t xml:space="preserve">är svåra att snabbt komma ifrån (tröga). </t>
  </si>
  <si>
    <t xml:space="preserve">Indirekta kostnader måste fördelas ut per individ i uppfödningen för att se hela kostnadsbilden. </t>
  </si>
  <si>
    <t>Ju fler föl som kan produceras, desto lägre blir de indirekta kostnaderna per föl.</t>
  </si>
  <si>
    <t>Finns annan sidoverksamhet ska de indirekta kostnaderna även fördelas dit och de kostnader som belastar</t>
  </si>
  <si>
    <t>uppfödning blir mindre.</t>
  </si>
  <si>
    <t>Investering i avelsston</t>
  </si>
  <si>
    <t>Direkta kostnader unghäst</t>
  </si>
  <si>
    <t xml:space="preserve">Arbetskostnad </t>
  </si>
  <si>
    <t>antal 
enheter</t>
  </si>
  <si>
    <t>Arbetskostnad daglig drift</t>
  </si>
  <si>
    <t xml:space="preserve">antal 
enheter </t>
  </si>
  <si>
    <t>3. Drift Föl</t>
  </si>
  <si>
    <t>4. Drift unghäst</t>
  </si>
  <si>
    <t>Hovslagare</t>
  </si>
  <si>
    <t>Antal ston i drift</t>
  </si>
  <si>
    <t>Antal dräktiga ston i genomsnitt</t>
  </si>
  <si>
    <t>kommentar</t>
  </si>
  <si>
    <t>Besättningens dräktighetsprocent</t>
  </si>
  <si>
    <t>timmar/vecka</t>
  </si>
  <si>
    <t xml:space="preserve">1. Drift avelssto </t>
  </si>
  <si>
    <t>5. Träning och förädling unghäst</t>
  </si>
  <si>
    <t>timmar/tillfälle</t>
  </si>
  <si>
    <t>Arbetskostnad övriga</t>
  </si>
  <si>
    <t>Kostnadsöversikten består av fem delar:</t>
  </si>
  <si>
    <t>Veterinärvårdsförsäkring</t>
  </si>
  <si>
    <t>Sperma (språngavgift)</t>
  </si>
  <si>
    <t>Stationsavgift</t>
  </si>
  <si>
    <t>Frakt transport sperma</t>
  </si>
  <si>
    <t>Transportkostnader avelsto</t>
  </si>
  <si>
    <t>Uppstallning</t>
  </si>
  <si>
    <t>Medicin/hormon/prover</t>
  </si>
  <si>
    <t>Fosterförsäkring (från dygn 40)</t>
  </si>
  <si>
    <t>Registreringsavgift</t>
  </si>
  <si>
    <t xml:space="preserve">Fölförsäkring </t>
  </si>
  <si>
    <t>Kraftfoder / mineraler</t>
  </si>
  <si>
    <t>Röntgen / Tandvård</t>
  </si>
  <si>
    <t xml:space="preserve">Försäkring </t>
  </si>
  <si>
    <t>Produktkalkyl leveransklart föl/unghäst</t>
  </si>
  <si>
    <t>Översikt, direkta kostnader uppfödning föl/unghäst</t>
  </si>
  <si>
    <t>3. Direkta kostnader Drift föl</t>
  </si>
  <si>
    <t xml:space="preserve">4. Direkta kostnader Drift unghäst  </t>
  </si>
  <si>
    <t>5. Direkta kostnader Träning och förädling unghäst</t>
  </si>
  <si>
    <t>Modellen räknar den totala kostnaden per år och månad för varje rad och del.</t>
  </si>
  <si>
    <t>Arbetskostnad beräknas inklusive ett påslag för semesterlön och sociala avgifter enligt formel: timlön*1,12*1,32.</t>
  </si>
  <si>
    <t>3. Drift föl</t>
  </si>
  <si>
    <t>kr per enhet</t>
  </si>
  <si>
    <t>Månads-
kostnad
Avelsto</t>
  </si>
  <si>
    <t>st</t>
  </si>
  <si>
    <t>Direkta kostnader per leveransklart föl / unghäst</t>
  </si>
  <si>
    <t>Kostnadstäckning driftskostnader stall och betesmark</t>
  </si>
  <si>
    <t>el, vatten, dyngtömning mm</t>
  </si>
  <si>
    <t>Vinstpåslag</t>
  </si>
  <si>
    <t>ränta och slitage på byggnader och inventarier</t>
  </si>
  <si>
    <t>Vid dräktighetsprocenten 50% får varje föl bekosta två avelston.</t>
  </si>
  <si>
    <t>Summa tillägg</t>
  </si>
  <si>
    <t>% på direkta kostnaden</t>
  </si>
  <si>
    <t>Avmaskning</t>
  </si>
  <si>
    <t xml:space="preserve">Vaccinering </t>
  </si>
  <si>
    <t>tillfällen/år</t>
  </si>
  <si>
    <t>kr/månad</t>
  </si>
  <si>
    <t xml:space="preserve">2. Kostnad betäckning </t>
  </si>
  <si>
    <t>Summa</t>
  </si>
  <si>
    <t>kr/dos</t>
  </si>
  <si>
    <t>dygn</t>
  </si>
  <si>
    <t>kr/dygn</t>
  </si>
  <si>
    <t>kr/tillfälle</t>
  </si>
  <si>
    <t>kr/timme</t>
  </si>
  <si>
    <t>Delsumma Kostnad per betäckning/semintillfälle</t>
  </si>
  <si>
    <t>Antal månader som föl, anges i flik 1. Översikt, avsnitt 3.</t>
  </si>
  <si>
    <t>Genomsnitt antal månader ett avelsto är hänvisat till ett föl. Anges i flik 1. Översikt, avsnitt 1</t>
  </si>
  <si>
    <t>Antal månader som unghäst, anges i flik 1. Översikt, avsnitt 4.</t>
  </si>
  <si>
    <t>Ange antal månader som föl</t>
  </si>
  <si>
    <t>Ange antal månader som unghäst</t>
  </si>
  <si>
    <t>2. Betäckning</t>
  </si>
  <si>
    <t>Beräknas i flik 1 Översikt, avsnitt 2</t>
  </si>
  <si>
    <t>Kostnad per månad</t>
  </si>
  <si>
    <t>timmar/månad</t>
  </si>
  <si>
    <t>Ange antal månader i träning</t>
  </si>
  <si>
    <t>kostnad per månad</t>
  </si>
  <si>
    <t>Övriga kostnader</t>
  </si>
  <si>
    <t>Total ersättning, arvode eller lön + sociala avgifter</t>
  </si>
  <si>
    <t>Antal månader i träning, anges i flik 1. Översikt, avsnitt 5</t>
  </si>
  <si>
    <t>Produktkalkyl föl/unghäst</t>
  </si>
  <si>
    <t>2. Direkta kostnader Betäckning</t>
  </si>
  <si>
    <t>inkl frakt/transport</t>
  </si>
  <si>
    <t>kr/sto resp föl</t>
  </si>
  <si>
    <t>För de kostnadsrader som inte är aktuella för din verksamhet ska de gula fälten lämna värde noll (0).</t>
  </si>
  <si>
    <t>Exempel: 125 kr i timlön + semesterersättning 12% + sociala avgifter 32% = 185 kr per timme</t>
  </si>
  <si>
    <t>räknas för 6 månader i stall, utslaget som en årskostnad</t>
  </si>
  <si>
    <t>Anställd, vet assistent och/eller ägare. Lön + soc avg</t>
  </si>
  <si>
    <t>1. Drift avelsto</t>
  </si>
  <si>
    <t>1. Direkta kostnader Drift avelsto</t>
  </si>
  <si>
    <t>mil/månad</t>
  </si>
  <si>
    <t>Drivmedel/slitage på bil. Beräkna förslagsvis 20-30 kr/mil</t>
  </si>
  <si>
    <t>kr/mil</t>
  </si>
  <si>
    <t>mil/tillfälle</t>
  </si>
  <si>
    <t>Administration, risktäckning, vinstuttag samt att återinvestera i och växa verksamheten</t>
  </si>
  <si>
    <t xml:space="preserve">Summerad översikt av totala kostnaden för att producera ett föl/unghäst. Grunduppgifter hämtas från fliken "1. Översikt, direkta kostnader". </t>
  </si>
  <si>
    <t>externt samt andra eventuella kostnader</t>
  </si>
  <si>
    <t xml:space="preserve">Betäckning, avhämtning färdigbetäckt, kontroller. </t>
  </si>
  <si>
    <t>Kraftfoder/mineraler</t>
  </si>
  <si>
    <t>Veterinär</t>
  </si>
  <si>
    <t xml:space="preserve">kr per enhet </t>
  </si>
  <si>
    <t>Årskostnad drift föl</t>
  </si>
  <si>
    <t>Årskostnad drift unghäst</t>
  </si>
  <si>
    <t xml:space="preserve">Kostnadstäckning maskiner, inventarier, byggnader, mark  </t>
  </si>
  <si>
    <t>enhet (kg/timme/
tillfällen)</t>
  </si>
  <si>
    <t>Kostnader per dräktigt sto/
levande föl</t>
  </si>
  <si>
    <t>Kostnader per betäckning/
semintillfälle</t>
  </si>
  <si>
    <t>Månads-
kostnad
drift föl</t>
  </si>
  <si>
    <t>Månads-
kostn. drift 
unghäst</t>
  </si>
  <si>
    <r>
      <rPr>
        <b/>
        <sz val="10"/>
        <color theme="1"/>
        <rFont val="Verdana"/>
        <family val="2"/>
      </rPr>
      <t>Komplettera</t>
    </r>
    <r>
      <rPr>
        <sz val="10"/>
        <color theme="1"/>
        <rFont val="Verdana"/>
        <family val="2"/>
      </rPr>
      <t xml:space="preserve"> kalkylen genom att </t>
    </r>
    <r>
      <rPr>
        <b/>
        <sz val="10"/>
        <color theme="1"/>
        <rFont val="Verdana"/>
        <family val="2"/>
      </rPr>
      <t xml:space="preserve">fylla i gula fält </t>
    </r>
    <r>
      <rPr>
        <sz val="10"/>
        <color theme="1"/>
        <rFont val="Verdana"/>
        <family val="2"/>
      </rPr>
      <t>avseende antal ston i drift och antal dräktiga ston i genomsnitt för din verksamhet för att få fram dräktighetsprocent för din verksamhet.</t>
    </r>
  </si>
  <si>
    <r>
      <rPr>
        <b/>
        <sz val="10"/>
        <color theme="1"/>
        <rFont val="Verdana"/>
        <family val="2"/>
      </rPr>
      <t>Simulera olika scenarier</t>
    </r>
    <r>
      <rPr>
        <sz val="10"/>
        <color theme="1"/>
        <rFont val="Verdana"/>
        <family val="2"/>
      </rPr>
      <t xml:space="preserve"> genom att ändra uppgifterna för att se effekter av olika förutsättningar.</t>
    </r>
  </si>
  <si>
    <t>Tillägg för indirekta och 
fasta kostnader samt vinstpåslag</t>
  </si>
  <si>
    <t xml:space="preserve">Ex, Kostnad per månad om hästen stallas upp och tränas </t>
  </si>
  <si>
    <t>kr/år</t>
  </si>
  <si>
    <t>enhet (kg/timme/
tillfällen..)</t>
  </si>
  <si>
    <t>årspremie kr</t>
  </si>
  <si>
    <t>premie kr</t>
  </si>
  <si>
    <t xml:space="preserve">Arvode, jourtillägg inställelse- och bilavgift, klinikavg, mtrl  </t>
  </si>
  <si>
    <t>Direkta kostnader  per Avelsto</t>
  </si>
  <si>
    <t>andel 
av försälj-
ningspris</t>
  </si>
  <si>
    <t>andel 
av 
försä-
ningspris</t>
  </si>
  <si>
    <t xml:space="preserve">Dräktighetsprocenten avgör hur stor del av driften av avelston som varje föl får bära. </t>
  </si>
  <si>
    <t>= kostnad per köpt dos</t>
  </si>
  <si>
    <t>Driftskostnad avelsto med hänsyn till dräktighetsprocent i beståndet</t>
  </si>
  <si>
    <t xml:space="preserve">Ange antal månader i 
föl/avelscykeln </t>
  </si>
  <si>
    <t>Dräktighetsavgift/levande-föl avgift</t>
  </si>
  <si>
    <r>
      <t xml:space="preserve">Fyll i dina </t>
    </r>
    <r>
      <rPr>
        <b/>
        <sz val="9"/>
        <color theme="1"/>
        <rFont val="Verdana"/>
        <family val="2"/>
      </rPr>
      <t>uppgifter</t>
    </r>
    <r>
      <rPr>
        <sz val="9"/>
        <color theme="1"/>
        <rFont val="Verdana"/>
        <family val="2"/>
      </rPr>
      <t xml:space="preserve"> i de </t>
    </r>
    <r>
      <rPr>
        <b/>
        <sz val="9"/>
        <color theme="1"/>
        <rFont val="Verdana"/>
        <family val="2"/>
      </rPr>
      <t>gula cellerna.</t>
    </r>
    <r>
      <rPr>
        <sz val="9"/>
        <color theme="1"/>
        <rFont val="Verdana"/>
        <family val="2"/>
      </rPr>
      <t xml:space="preserve"> Ange beloppen i </t>
    </r>
    <r>
      <rPr>
        <b/>
        <sz val="9"/>
        <color theme="1"/>
        <rFont val="Verdana"/>
        <family val="2"/>
      </rPr>
      <t>kronor per angiven enhet.</t>
    </r>
    <r>
      <rPr>
        <sz val="9"/>
        <color theme="1"/>
        <rFont val="Verdana"/>
        <family val="2"/>
      </rPr>
      <t xml:space="preserve"> </t>
    </r>
  </si>
  <si>
    <r>
      <t xml:space="preserve">enhet </t>
    </r>
    <r>
      <rPr>
        <b/>
        <sz val="8"/>
        <color theme="1"/>
        <rFont val="Verdana"/>
        <family val="2"/>
      </rPr>
      <t>(kg/timme/
tillfällen..)</t>
    </r>
  </si>
  <si>
    <t>Total kostnad betäckning, per levande föl</t>
  </si>
  <si>
    <t>Grimma, hinkar mm. Kallhyra om stoet står uppstallad mot en kostnad</t>
  </si>
  <si>
    <t>Genomsnitt antal semineringar per levande föl</t>
  </si>
  <si>
    <t>Antal semineringar per levande föl</t>
  </si>
  <si>
    <t>Föreslaget försäljningspris</t>
  </si>
  <si>
    <t>Arbetskostnad tränare / ryttare</t>
  </si>
  <si>
    <t>En fölcykel beräknas generellt som 12 månader, sedan kan stot betäckas igen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</si>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</sst>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yyyy\-mm\-dd;@"/>
  </numFmts>
  <fonts count="43" x14ac:knownFonts="1">
    <font>
      <sz val="11"/>
      <color theme="1"/>
      <name val="Calibri"/>
      <family val="2"/>
      <scheme val="minor"/>
    </font>
    <font>
      <sz val="12"/>
      <color theme="1"/>
      <name val="Calibri"/>
      <family val="2"/>
      <scheme val="minor"/>
    </font>
    <font>
      <b/>
      <sz val="11"/>
      <color theme="1"/>
      <name val="Calibri"/>
      <family val="2"/>
      <scheme val="minor"/>
    </font>
    <font>
      <i/>
      <sz val="11"/>
      <color theme="1"/>
      <name val="Calibri"/>
      <family val="2"/>
      <scheme val="minor"/>
    </font>
    <font>
      <b/>
      <sz val="16"/>
      <color theme="1"/>
      <name val="Calibri"/>
      <family val="2"/>
      <scheme val="minor"/>
    </font>
    <font>
      <sz val="12"/>
      <color theme="1"/>
      <name val="Calibri"/>
      <family val="2"/>
      <scheme val="minor"/>
    </font>
    <font>
      <sz val="11"/>
      <color theme="1"/>
      <name val="Calibri"/>
      <family val="2"/>
      <scheme val="minor"/>
    </font>
    <font>
      <b/>
      <sz val="12"/>
      <color theme="1"/>
      <name val="Calibri"/>
      <family val="2"/>
      <scheme val="minor"/>
    </font>
    <font>
      <sz val="12"/>
      <color theme="1"/>
      <name val="Garamond"/>
      <family val="1"/>
    </font>
    <font>
      <u/>
      <sz val="11"/>
      <color theme="11"/>
      <name val="Calibri"/>
      <family val="2"/>
      <scheme val="minor"/>
    </font>
    <font>
      <sz val="8"/>
      <name val="Calibri"/>
      <family val="2"/>
      <scheme val="minor"/>
    </font>
    <font>
      <i/>
      <sz val="12"/>
      <color theme="1"/>
      <name val="Calibri"/>
      <family val="2"/>
      <scheme val="minor"/>
    </font>
    <font>
      <u/>
      <sz val="11"/>
      <color theme="10"/>
      <name val="Calibri"/>
      <family val="2"/>
      <scheme val="minor"/>
    </font>
    <font>
      <i/>
      <sz val="10"/>
      <color theme="1"/>
      <name val="Calibri"/>
      <family val="2"/>
      <scheme val="minor"/>
    </font>
    <font>
      <sz val="16"/>
      <color theme="1"/>
      <name val="Calibri"/>
      <family val="2"/>
      <scheme val="minor"/>
    </font>
    <font>
      <b/>
      <sz val="16"/>
      <color theme="1"/>
      <name val="Franklin Gothic Medium"/>
      <family val="2"/>
    </font>
    <font>
      <sz val="10"/>
      <color theme="1"/>
      <name val="Verdana"/>
      <family val="2"/>
    </font>
    <font>
      <b/>
      <i/>
      <sz val="10"/>
      <color theme="1"/>
      <name val="Verdana"/>
      <family val="2"/>
    </font>
    <font>
      <b/>
      <sz val="14"/>
      <color theme="1"/>
      <name val="Franklin Gothic Medium"/>
      <family val="2"/>
    </font>
    <font>
      <b/>
      <sz val="12"/>
      <color theme="1"/>
      <name val="Franklin Gothic Medium"/>
      <family val="2"/>
    </font>
    <font>
      <sz val="11"/>
      <color theme="1"/>
      <name val="Franklin Gothic Medium"/>
      <family val="2"/>
    </font>
    <font>
      <i/>
      <sz val="11"/>
      <color theme="1"/>
      <name val="Franklin Gothic Medium"/>
      <family val="2"/>
    </font>
    <font>
      <sz val="14"/>
      <color theme="1"/>
      <name val="Franklin Gothic Medium"/>
      <family val="2"/>
    </font>
    <font>
      <i/>
      <sz val="14"/>
      <color theme="1"/>
      <name val="Franklin Gothic Medium"/>
      <family val="2"/>
    </font>
    <font>
      <b/>
      <sz val="9"/>
      <color theme="1"/>
      <name val="Verdana"/>
      <family val="2"/>
    </font>
    <font>
      <sz val="9"/>
      <color theme="1"/>
      <name val="Verdana"/>
      <family val="2"/>
    </font>
    <font>
      <i/>
      <sz val="9"/>
      <color theme="1"/>
      <name val="Verdana"/>
      <family val="2"/>
    </font>
    <font>
      <i/>
      <sz val="9"/>
      <color theme="1"/>
      <name val="Georgia"/>
      <family val="1"/>
    </font>
    <font>
      <u/>
      <sz val="9"/>
      <color theme="10"/>
      <name val="Calibri"/>
      <family val="2"/>
      <scheme val="minor"/>
    </font>
    <font>
      <b/>
      <sz val="10"/>
      <color theme="1"/>
      <name val="Verdana"/>
      <family val="2"/>
    </font>
    <font>
      <i/>
      <sz val="10"/>
      <color theme="1"/>
      <name val="Verdana"/>
      <family val="2"/>
    </font>
    <font>
      <sz val="10"/>
      <color rgb="FFFF0000"/>
      <name val="Verdana"/>
      <family val="2"/>
    </font>
    <font>
      <b/>
      <sz val="10"/>
      <color rgb="FF000000"/>
      <name val="Verdana"/>
      <family val="2"/>
    </font>
    <font>
      <sz val="10"/>
      <color theme="1"/>
      <name val="Calibri"/>
      <family val="2"/>
      <scheme val="minor"/>
    </font>
    <font>
      <b/>
      <i/>
      <sz val="9"/>
      <color theme="1"/>
      <name val="Verdana"/>
      <family val="2"/>
    </font>
    <font>
      <b/>
      <sz val="10"/>
      <color theme="1"/>
      <name val="Franklin Gothic Medium"/>
      <family val="2"/>
    </font>
    <font>
      <i/>
      <sz val="9"/>
      <color rgb="FF000000"/>
      <name val="Verdana"/>
      <family val="2"/>
    </font>
    <font>
      <sz val="9"/>
      <color rgb="FFFF0000"/>
      <name val="Verdana"/>
      <family val="2"/>
    </font>
    <font>
      <i/>
      <sz val="9"/>
      <color rgb="FFFF0000"/>
      <name val="Verdana"/>
      <family val="2"/>
    </font>
    <font>
      <b/>
      <sz val="9"/>
      <color rgb="FF000000"/>
      <name val="Verdana"/>
      <family val="2"/>
    </font>
    <font>
      <sz val="9"/>
      <name val="Verdana"/>
      <family val="2"/>
    </font>
    <font>
      <sz val="9"/>
      <color theme="1"/>
      <name val="Calibri"/>
      <family val="2"/>
      <scheme val="minor"/>
    </font>
    <font>
      <b/>
      <sz val="8"/>
      <color theme="1"/>
      <name val="Verdana"/>
      <family val="2"/>
    </font>
  </fonts>
  <fills count="11">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F2F2F2"/>
        <bgColor rgb="FF000000"/>
      </patternFill>
    </fill>
    <fill>
      <patternFill patternType="solid">
        <fgColor theme="3" tint="0.79998168889431442"/>
        <bgColor indexed="64"/>
      </patternFill>
    </fill>
    <fill>
      <patternFill patternType="solid">
        <fgColor theme="6" tint="0.79998168889431442"/>
        <bgColor rgb="FF000000"/>
      </patternFill>
    </fill>
  </fills>
  <borders count="11">
    <border>
      <left/>
      <right/>
      <top/>
      <bottom/>
      <diagonal/>
    </border>
    <border>
      <left/>
      <right/>
      <top/>
      <bottom style="thin">
        <color auto="1"/>
      </bottom>
      <diagonal/>
    </border>
    <border>
      <left/>
      <right/>
      <top style="thin">
        <color auto="1"/>
      </top>
      <bottom style="thin">
        <color auto="1"/>
      </bottom>
      <diagonal/>
    </border>
    <border>
      <left/>
      <right/>
      <top style="hair">
        <color auto="1"/>
      </top>
      <bottom style="hair">
        <color auto="1"/>
      </bottom>
      <diagonal/>
    </border>
    <border>
      <left/>
      <right/>
      <top style="hair">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top style="thin">
        <color auto="1"/>
      </top>
      <bottom/>
      <diagonal/>
    </border>
    <border>
      <left/>
      <right style="thin">
        <color auto="1"/>
      </right>
      <top style="thin">
        <color auto="1"/>
      </top>
      <bottom style="thin">
        <color auto="1"/>
      </bottom>
      <diagonal/>
    </border>
    <border>
      <left/>
      <right style="thin">
        <color auto="1"/>
      </right>
      <top/>
      <bottom/>
      <diagonal/>
    </border>
    <border>
      <left style="thin">
        <color auto="1"/>
      </left>
      <right/>
      <top style="thin">
        <color auto="1"/>
      </top>
      <bottom style="thin">
        <color auto="1"/>
      </bottom>
      <diagonal/>
    </border>
  </borders>
  <cellStyleXfs count="25">
    <xf numFmtId="0" fontId="0" fillId="0" borderId="0"/>
    <xf numFmtId="9" fontId="6"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2" fillId="0" borderId="0" applyNumberFormat="0" applyFill="0" applyBorder="0" applyAlignment="0" applyProtection="0"/>
    <xf numFmtId="0" fontId="9" fillId="0" borderId="0" applyNumberFormat="0" applyFill="0" applyBorder="0" applyAlignment="0" applyProtection="0"/>
    <xf numFmtId="0" fontId="12" fillId="0" borderId="0" applyNumberFormat="0" applyFill="0" applyBorder="0" applyAlignment="0" applyProtection="0"/>
    <xf numFmtId="0" fontId="9" fillId="0" borderId="0" applyNumberFormat="0" applyFill="0" applyBorder="0" applyAlignment="0" applyProtection="0"/>
    <xf numFmtId="0" fontId="12" fillId="0" borderId="0" applyNumberFormat="0" applyFill="0" applyBorder="0" applyAlignment="0" applyProtection="0"/>
    <xf numFmtId="0" fontId="9" fillId="0" borderId="0" applyNumberFormat="0" applyFill="0" applyBorder="0" applyAlignment="0" applyProtection="0"/>
    <xf numFmtId="0" fontId="12" fillId="0" borderId="0" applyNumberFormat="0" applyFill="0" applyBorder="0" applyAlignment="0" applyProtection="0"/>
    <xf numFmtId="0" fontId="9" fillId="0" borderId="0" applyNumberFormat="0" applyFill="0" applyBorder="0" applyAlignment="0" applyProtection="0"/>
    <xf numFmtId="0" fontId="12" fillId="0" borderId="0" applyNumberFormat="0" applyFill="0" applyBorder="0" applyAlignment="0" applyProtection="0"/>
    <xf numFmtId="0" fontId="9" fillId="0" borderId="0" applyNumberFormat="0" applyFill="0" applyBorder="0" applyAlignment="0" applyProtection="0"/>
    <xf numFmtId="0" fontId="12" fillId="0" borderId="0" applyNumberFormat="0" applyFill="0" applyBorder="0" applyAlignment="0" applyProtection="0"/>
    <xf numFmtId="0" fontId="9" fillId="0" borderId="0" applyNumberFormat="0" applyFill="0" applyBorder="0" applyAlignment="0" applyProtection="0"/>
    <xf numFmtId="0" fontId="12" fillId="0" borderId="0" applyNumberFormat="0" applyFill="0" applyBorder="0" applyAlignment="0" applyProtection="0"/>
    <xf numFmtId="0" fontId="9" fillId="0" borderId="0" applyNumberFormat="0" applyFill="0" applyBorder="0" applyAlignment="0" applyProtection="0"/>
    <xf numFmtId="0" fontId="12" fillId="0" borderId="0" applyNumberFormat="0" applyFill="0" applyBorder="0" applyAlignment="0" applyProtection="0"/>
    <xf numFmtId="0" fontId="9" fillId="0" borderId="0" applyNumberFormat="0" applyFill="0" applyBorder="0" applyAlignment="0" applyProtection="0"/>
    <xf numFmtId="0" fontId="12"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cellStyleXfs>
  <cellXfs count="237">
    <xf numFmtId="0" fontId="0" fillId="0" borderId="0" xfId="0"/>
    <xf numFmtId="0" fontId="2" fillId="0" borderId="0" xfId="0" applyFont="1"/>
    <xf numFmtId="0" fontId="2" fillId="0" borderId="2" xfId="0" applyFont="1" applyBorder="1"/>
    <xf numFmtId="0" fontId="0" fillId="0" borderId="3" xfId="0" applyBorder="1"/>
    <xf numFmtId="0" fontId="0" fillId="0" borderId="4" xfId="0" applyBorder="1"/>
    <xf numFmtId="0" fontId="3" fillId="0" borderId="0" xfId="0" applyFont="1"/>
    <xf numFmtId="0" fontId="0" fillId="0" borderId="0" xfId="0" applyFont="1"/>
    <xf numFmtId="0" fontId="4" fillId="0" borderId="0" xfId="0" applyFont="1" applyAlignment="1">
      <alignment vertical="center"/>
    </xf>
    <xf numFmtId="0" fontId="5" fillId="0" borderId="0" xfId="0" applyFont="1" applyAlignment="1">
      <alignment vertical="center"/>
    </xf>
    <xf numFmtId="0" fontId="0" fillId="2" borderId="0" xfId="0" applyFill="1"/>
    <xf numFmtId="0" fontId="2" fillId="0" borderId="2" xfId="0" applyFont="1" applyBorder="1" applyAlignment="1">
      <alignment horizontal="right" wrapText="1"/>
    </xf>
    <xf numFmtId="0" fontId="2" fillId="0" borderId="2" xfId="0" applyFont="1" applyBorder="1" applyAlignment="1">
      <alignment horizontal="right"/>
    </xf>
    <xf numFmtId="0" fontId="2" fillId="0" borderId="2" xfId="0" applyFont="1" applyBorder="1" applyAlignment="1">
      <alignment horizontal="center" wrapText="1"/>
    </xf>
    <xf numFmtId="0" fontId="2" fillId="0" borderId="2" xfId="0" applyFont="1" applyFill="1" applyBorder="1" applyAlignment="1">
      <alignment horizontal="left" wrapText="1"/>
    </xf>
    <xf numFmtId="0" fontId="0" fillId="0" borderId="0" xfId="0" applyAlignment="1">
      <alignment horizontal="left"/>
    </xf>
    <xf numFmtId="0" fontId="2" fillId="0" borderId="0" xfId="0" applyFont="1" applyFill="1" applyBorder="1"/>
    <xf numFmtId="3" fontId="2" fillId="0" borderId="0" xfId="0" applyNumberFormat="1" applyFont="1"/>
    <xf numFmtId="3" fontId="2" fillId="0" borderId="2" xfId="0" applyNumberFormat="1" applyFont="1" applyBorder="1"/>
    <xf numFmtId="0" fontId="0" fillId="0" borderId="0" xfId="0" quotePrefix="1"/>
    <xf numFmtId="0" fontId="3" fillId="2" borderId="0" xfId="0" applyFont="1" applyFill="1"/>
    <xf numFmtId="3" fontId="0" fillId="2" borderId="3" xfId="0" applyNumberFormat="1" applyFill="1" applyBorder="1"/>
    <xf numFmtId="3" fontId="0" fillId="2" borderId="4" xfId="0" applyNumberFormat="1" applyFill="1" applyBorder="1"/>
    <xf numFmtId="0" fontId="0" fillId="2" borderId="3" xfId="0" applyFill="1" applyBorder="1" applyAlignment="1">
      <alignment horizontal="right"/>
    </xf>
    <xf numFmtId="0" fontId="0" fillId="2" borderId="4" xfId="0" applyFill="1" applyBorder="1" applyAlignment="1">
      <alignment horizontal="right"/>
    </xf>
    <xf numFmtId="1" fontId="2" fillId="0" borderId="0" xfId="0" applyNumberFormat="1" applyFont="1"/>
    <xf numFmtId="0" fontId="8" fillId="0" borderId="0" xfId="0" applyFont="1" applyAlignment="1">
      <alignment vertical="center"/>
    </xf>
    <xf numFmtId="0" fontId="0" fillId="0" borderId="0" xfId="0" applyFill="1"/>
    <xf numFmtId="0" fontId="0" fillId="0" borderId="0" xfId="0" applyFill="1" applyBorder="1"/>
    <xf numFmtId="0" fontId="2" fillId="0" borderId="1" xfId="0" applyFont="1" applyBorder="1" applyAlignment="1"/>
    <xf numFmtId="0" fontId="2" fillId="0" borderId="0" xfId="0" applyFont="1" applyFill="1"/>
    <xf numFmtId="3" fontId="2" fillId="0" borderId="0" xfId="0" applyNumberFormat="1" applyFont="1" applyFill="1"/>
    <xf numFmtId="0" fontId="2" fillId="0" borderId="0" xfId="0" applyFont="1" applyFill="1" applyBorder="1" applyAlignment="1"/>
    <xf numFmtId="0" fontId="7" fillId="6" borderId="0" xfId="0" applyFont="1" applyFill="1"/>
    <xf numFmtId="0" fontId="1" fillId="0" borderId="0" xfId="0" applyFont="1"/>
    <xf numFmtId="0" fontId="11" fillId="0" borderId="0" xfId="0" applyFont="1"/>
    <xf numFmtId="0" fontId="13" fillId="0" borderId="0" xfId="0" applyFont="1"/>
    <xf numFmtId="0" fontId="13" fillId="0" borderId="0" xfId="0" applyFont="1" applyFill="1" applyBorder="1"/>
    <xf numFmtId="0" fontId="14" fillId="0" borderId="0" xfId="0" applyFont="1"/>
    <xf numFmtId="0" fontId="15" fillId="0" borderId="0" xfId="0" applyFont="1" applyFill="1" applyBorder="1"/>
    <xf numFmtId="0" fontId="16" fillId="0" borderId="0" xfId="0" applyFont="1" applyFill="1" applyAlignment="1">
      <alignment wrapText="1"/>
    </xf>
    <xf numFmtId="0" fontId="16" fillId="0" borderId="0" xfId="0" applyFont="1"/>
    <xf numFmtId="0" fontId="16" fillId="0" borderId="0" xfId="0" applyFont="1" applyFill="1"/>
    <xf numFmtId="0" fontId="16" fillId="0" borderId="0" xfId="0" applyFont="1" applyAlignment="1">
      <alignment wrapText="1"/>
    </xf>
    <xf numFmtId="0" fontId="17" fillId="0" borderId="0" xfId="0" applyFont="1"/>
    <xf numFmtId="0" fontId="18" fillId="0" borderId="0" xfId="0" applyFont="1" applyFill="1" applyBorder="1"/>
    <xf numFmtId="0" fontId="19" fillId="0" borderId="0" xfId="0" applyFont="1" applyFill="1" applyBorder="1"/>
    <xf numFmtId="0" fontId="19" fillId="0" borderId="0" xfId="0" applyFont="1" applyFill="1" applyBorder="1" applyAlignment="1">
      <alignment horizontal="right"/>
    </xf>
    <xf numFmtId="0" fontId="20" fillId="0" borderId="0" xfId="0" applyFont="1"/>
    <xf numFmtId="0" fontId="21" fillId="0" borderId="0" xfId="0" applyFont="1" applyFill="1"/>
    <xf numFmtId="0" fontId="20" fillId="0" borderId="0" xfId="0" applyFont="1" applyFill="1"/>
    <xf numFmtId="0" fontId="22" fillId="0" borderId="0" xfId="0" applyFont="1" applyFill="1" applyBorder="1"/>
    <xf numFmtId="0" fontId="23" fillId="0" borderId="0" xfId="0" applyFont="1" applyFill="1" applyBorder="1" applyAlignment="1">
      <alignment vertical="center"/>
    </xf>
    <xf numFmtId="0" fontId="18" fillId="0" borderId="0" xfId="0" applyFont="1" applyFill="1" applyBorder="1" applyAlignment="1">
      <alignment horizontal="right"/>
    </xf>
    <xf numFmtId="0" fontId="24" fillId="0" borderId="0" xfId="0" applyFont="1" applyFill="1" applyBorder="1"/>
    <xf numFmtId="0" fontId="24" fillId="0" borderId="0" xfId="0" applyFont="1" applyFill="1" applyBorder="1" applyAlignment="1">
      <alignment horizontal="right"/>
    </xf>
    <xf numFmtId="0" fontId="25" fillId="0" borderId="0" xfId="0" applyFont="1"/>
    <xf numFmtId="0" fontId="26" fillId="0" borderId="0" xfId="0" applyFont="1" applyFill="1"/>
    <xf numFmtId="0" fontId="25" fillId="0" borderId="0" xfId="0" applyFont="1" applyFill="1"/>
    <xf numFmtId="165" fontId="25" fillId="0" borderId="0" xfId="0" quotePrefix="1" applyNumberFormat="1" applyFont="1" applyAlignment="1" applyProtection="1">
      <alignment horizontal="left"/>
      <protection locked="0"/>
    </xf>
    <xf numFmtId="0" fontId="25" fillId="0" borderId="0" xfId="0" quotePrefix="1" applyFont="1"/>
    <xf numFmtId="0" fontId="25" fillId="4" borderId="0" xfId="0" applyFont="1" applyFill="1"/>
    <xf numFmtId="0" fontId="25" fillId="5" borderId="0" xfId="0" applyFont="1" applyFill="1"/>
    <xf numFmtId="0" fontId="25" fillId="3" borderId="0" xfId="0" applyFont="1" applyFill="1"/>
    <xf numFmtId="0" fontId="25" fillId="7" borderId="0" xfId="0" applyFont="1" applyFill="1"/>
    <xf numFmtId="0" fontId="25" fillId="9" borderId="0" xfId="0" applyFont="1" applyFill="1"/>
    <xf numFmtId="0" fontId="26" fillId="0" borderId="0" xfId="0" applyFont="1" applyFill="1" applyBorder="1"/>
    <xf numFmtId="0" fontId="24" fillId="0" borderId="0" xfId="0" applyFont="1" applyBorder="1" applyAlignment="1"/>
    <xf numFmtId="0" fontId="25" fillId="0" borderId="0" xfId="0" applyFont="1" applyBorder="1"/>
    <xf numFmtId="0" fontId="24" fillId="0" borderId="1" xfId="0" applyFont="1" applyBorder="1" applyAlignment="1"/>
    <xf numFmtId="0" fontId="25" fillId="0" borderId="0" xfId="0" applyFont="1" applyFill="1" applyBorder="1"/>
    <xf numFmtId="3" fontId="25" fillId="0" borderId="0" xfId="0" applyNumberFormat="1" applyFont="1" applyFill="1" applyBorder="1"/>
    <xf numFmtId="0" fontId="24" fillId="0" borderId="0" xfId="0" applyFont="1" applyFill="1"/>
    <xf numFmtId="3" fontId="24" fillId="0" borderId="0" xfId="0" applyNumberFormat="1" applyFont="1" applyFill="1"/>
    <xf numFmtId="1" fontId="24" fillId="0" borderId="0" xfId="0" applyNumberFormat="1" applyFont="1"/>
    <xf numFmtId="3" fontId="24" fillId="0" borderId="0" xfId="0" applyNumberFormat="1" applyFont="1"/>
    <xf numFmtId="0" fontId="24" fillId="0" borderId="0" xfId="0" applyFont="1" applyFill="1" applyBorder="1" applyAlignment="1">
      <alignment horizontal="center" vertical="center" wrapText="1"/>
    </xf>
    <xf numFmtId="0" fontId="24" fillId="0" borderId="0" xfId="0" applyFont="1" applyFill="1" applyBorder="1" applyAlignment="1">
      <alignment horizontal="right" wrapText="1"/>
    </xf>
    <xf numFmtId="3" fontId="24" fillId="0" borderId="0" xfId="0" applyNumberFormat="1" applyFont="1" applyFill="1" applyBorder="1"/>
    <xf numFmtId="0" fontId="26" fillId="0" borderId="0" xfId="0" applyFont="1"/>
    <xf numFmtId="0" fontId="26" fillId="0" borderId="0" xfId="0" applyFont="1" applyFill="1" applyBorder="1" applyAlignment="1">
      <alignment vertical="center"/>
    </xf>
    <xf numFmtId="0" fontId="26" fillId="0" borderId="0" xfId="0" applyFont="1" applyFill="1" applyBorder="1" applyAlignment="1">
      <alignment horizontal="right" vertical="center"/>
    </xf>
    <xf numFmtId="0" fontId="25" fillId="0" borderId="0" xfId="0" applyFont="1" applyFill="1" applyBorder="1" applyAlignment="1">
      <alignment horizontal="left" vertical="center"/>
    </xf>
    <xf numFmtId="0" fontId="25" fillId="0" borderId="1" xfId="0" applyFont="1" applyBorder="1"/>
    <xf numFmtId="0" fontId="24" fillId="0" borderId="1" xfId="0" applyFont="1" applyBorder="1" applyAlignment="1">
      <alignment horizontal="right"/>
    </xf>
    <xf numFmtId="9" fontId="24" fillId="0" borderId="1" xfId="1" applyFont="1" applyBorder="1" applyAlignment="1">
      <alignment horizontal="center"/>
    </xf>
    <xf numFmtId="0" fontId="26" fillId="0" borderId="1" xfId="0" applyFont="1" applyBorder="1"/>
    <xf numFmtId="0" fontId="25" fillId="0" borderId="1" xfId="0" applyFont="1" applyFill="1" applyBorder="1"/>
    <xf numFmtId="0" fontId="27" fillId="0" borderId="0" xfId="0" applyFont="1" applyAlignment="1">
      <alignment horizontal="center" vertical="center" wrapText="1"/>
    </xf>
    <xf numFmtId="0" fontId="28" fillId="0" borderId="0" xfId="22" applyFont="1" applyAlignment="1">
      <alignment horizontal="center" vertical="center" wrapText="1"/>
    </xf>
    <xf numFmtId="0" fontId="30" fillId="0" borderId="0" xfId="0" applyFont="1" applyFill="1" applyBorder="1"/>
    <xf numFmtId="0" fontId="29" fillId="0" borderId="0" xfId="0" applyFont="1"/>
    <xf numFmtId="0" fontId="16" fillId="0" borderId="0" xfId="0" applyFont="1" applyFill="1" applyBorder="1"/>
    <xf numFmtId="3" fontId="16" fillId="0" borderId="0" xfId="0" applyNumberFormat="1" applyFont="1" applyFill="1" applyBorder="1"/>
    <xf numFmtId="0" fontId="29" fillId="0" borderId="0" xfId="0" applyFont="1" applyFill="1" applyBorder="1"/>
    <xf numFmtId="3" fontId="29" fillId="0" borderId="0" xfId="0" applyNumberFormat="1" applyFont="1" applyFill="1" applyBorder="1"/>
    <xf numFmtId="0" fontId="30" fillId="0" borderId="0" xfId="0" applyFont="1"/>
    <xf numFmtId="0" fontId="29" fillId="0" borderId="0" xfId="0" applyFont="1" applyFill="1"/>
    <xf numFmtId="3" fontId="29" fillId="0" borderId="0" xfId="0" applyNumberFormat="1" applyFont="1" applyFill="1"/>
    <xf numFmtId="1" fontId="29" fillId="0" borderId="0" xfId="0" applyNumberFormat="1" applyFont="1"/>
    <xf numFmtId="3" fontId="29" fillId="0" borderId="0" xfId="0" applyNumberFormat="1" applyFont="1"/>
    <xf numFmtId="1" fontId="29" fillId="0" borderId="0" xfId="0" applyNumberFormat="1" applyFont="1" applyFill="1"/>
    <xf numFmtId="3" fontId="16" fillId="0" borderId="0" xfId="0" applyNumberFormat="1" applyFont="1"/>
    <xf numFmtId="0" fontId="29" fillId="7" borderId="2" xfId="0" applyFont="1" applyFill="1" applyBorder="1"/>
    <xf numFmtId="0" fontId="16" fillId="0" borderId="0" xfId="0" applyFont="1" applyAlignment="1">
      <alignment horizontal="right"/>
    </xf>
    <xf numFmtId="0" fontId="16" fillId="2" borderId="0" xfId="0" applyFont="1" applyFill="1" applyAlignment="1" applyProtection="1">
      <alignment horizontal="center"/>
      <protection locked="0"/>
    </xf>
    <xf numFmtId="164" fontId="16" fillId="0" borderId="0" xfId="0" applyNumberFormat="1" applyFont="1" applyAlignment="1">
      <alignment horizontal="left"/>
    </xf>
    <xf numFmtId="0" fontId="16" fillId="0" borderId="1" xfId="0" applyFont="1" applyBorder="1"/>
    <xf numFmtId="0" fontId="16" fillId="0" borderId="1" xfId="0" applyFont="1" applyBorder="1" applyAlignment="1">
      <alignment horizontal="right"/>
    </xf>
    <xf numFmtId="0" fontId="16" fillId="2" borderId="1" xfId="0" applyFont="1" applyFill="1" applyBorder="1" applyAlignment="1" applyProtection="1">
      <alignment horizontal="center"/>
      <protection locked="0"/>
    </xf>
    <xf numFmtId="164" fontId="16" fillId="0" borderId="1" xfId="0" applyNumberFormat="1" applyFont="1" applyBorder="1" applyAlignment="1">
      <alignment horizontal="left"/>
    </xf>
    <xf numFmtId="9" fontId="29" fillId="0" borderId="0" xfId="1" applyFont="1" applyFill="1" applyBorder="1" applyAlignment="1">
      <alignment horizontal="center"/>
    </xf>
    <xf numFmtId="0" fontId="16" fillId="0" borderId="0" xfId="0" applyFont="1" applyBorder="1"/>
    <xf numFmtId="0" fontId="29" fillId="0" borderId="0" xfId="0" applyFont="1" applyBorder="1" applyAlignment="1">
      <alignment horizontal="right"/>
    </xf>
    <xf numFmtId="0" fontId="30" fillId="0" borderId="0" xfId="0" applyFont="1" applyBorder="1"/>
    <xf numFmtId="0" fontId="29" fillId="7" borderId="2" xfId="0" applyFont="1" applyFill="1" applyBorder="1" applyAlignment="1"/>
    <xf numFmtId="0" fontId="29" fillId="7" borderId="1" xfId="0" applyFont="1" applyFill="1" applyBorder="1" applyAlignment="1">
      <alignment horizontal="center" wrapText="1"/>
    </xf>
    <xf numFmtId="0" fontId="29" fillId="7" borderId="1" xfId="0" applyFont="1" applyFill="1" applyBorder="1" applyAlignment="1">
      <alignment horizontal="center"/>
    </xf>
    <xf numFmtId="0" fontId="29" fillId="7" borderId="5" xfId="0" applyFont="1" applyFill="1" applyBorder="1" applyAlignment="1">
      <alignment horizontal="right" wrapText="1"/>
    </xf>
    <xf numFmtId="0" fontId="32" fillId="8" borderId="2" xfId="0" applyFont="1" applyFill="1" applyBorder="1" applyAlignment="1">
      <alignment horizontal="left"/>
    </xf>
    <xf numFmtId="0" fontId="29" fillId="6" borderId="2" xfId="0" applyFont="1" applyFill="1" applyBorder="1" applyAlignment="1">
      <alignment vertical="center"/>
    </xf>
    <xf numFmtId="1" fontId="16" fillId="0" borderId="0" xfId="0" applyNumberFormat="1" applyFont="1" applyFill="1" applyAlignment="1">
      <alignment horizontal="center"/>
    </xf>
    <xf numFmtId="3" fontId="16" fillId="0" borderId="6" xfId="0" applyNumberFormat="1" applyFont="1" applyBorder="1"/>
    <xf numFmtId="9" fontId="30" fillId="0" borderId="6" xfId="1" applyFont="1" applyBorder="1" applyAlignment="1">
      <alignment horizontal="center"/>
    </xf>
    <xf numFmtId="3" fontId="16" fillId="0" borderId="9" xfId="0" applyNumberFormat="1" applyFont="1" applyBorder="1"/>
    <xf numFmtId="3" fontId="16" fillId="0" borderId="0" xfId="0" applyNumberFormat="1" applyFont="1" applyFill="1" applyAlignment="1">
      <alignment horizontal="center"/>
    </xf>
    <xf numFmtId="0" fontId="30" fillId="0" borderId="0" xfId="0" applyFont="1" applyFill="1"/>
    <xf numFmtId="0" fontId="31" fillId="0" borderId="0" xfId="0" applyFont="1" applyFill="1"/>
    <xf numFmtId="3" fontId="29" fillId="6" borderId="2" xfId="0" applyNumberFormat="1" applyFont="1" applyFill="1" applyBorder="1" applyAlignment="1">
      <alignment horizontal="center" vertical="center"/>
    </xf>
    <xf numFmtId="3" fontId="29" fillId="6" borderId="5" xfId="0" applyNumberFormat="1" applyFont="1" applyFill="1" applyBorder="1" applyAlignment="1">
      <alignment vertical="center"/>
    </xf>
    <xf numFmtId="9" fontId="17" fillId="6" borderId="5" xfId="1" applyFont="1" applyFill="1" applyBorder="1" applyAlignment="1">
      <alignment horizontal="center" vertical="center"/>
    </xf>
    <xf numFmtId="0" fontId="16" fillId="0" borderId="7" xfId="0" applyFont="1" applyBorder="1"/>
    <xf numFmtId="0" fontId="16" fillId="0" borderId="7" xfId="0" applyFont="1" applyBorder="1" applyAlignment="1">
      <alignment horizontal="center"/>
    </xf>
    <xf numFmtId="0" fontId="30" fillId="0" borderId="7" xfId="0" applyFont="1" applyBorder="1"/>
    <xf numFmtId="3" fontId="16" fillId="0" borderId="0" xfId="0" applyNumberFormat="1" applyFont="1" applyBorder="1"/>
    <xf numFmtId="0" fontId="29" fillId="7" borderId="2" xfId="0" applyFont="1" applyFill="1" applyBorder="1" applyAlignment="1">
      <alignment horizontal="center"/>
    </xf>
    <xf numFmtId="0" fontId="29" fillId="7" borderId="8" xfId="0" applyFont="1" applyFill="1" applyBorder="1" applyAlignment="1">
      <alignment horizontal="center" wrapText="1"/>
    </xf>
    <xf numFmtId="9" fontId="17" fillId="6" borderId="8" xfId="1" applyFont="1" applyFill="1" applyBorder="1" applyAlignment="1">
      <alignment horizontal="center" vertical="center"/>
    </xf>
    <xf numFmtId="9" fontId="16" fillId="0" borderId="0" xfId="0" applyNumberFormat="1" applyFont="1" applyFill="1" applyBorder="1"/>
    <xf numFmtId="0" fontId="16" fillId="0" borderId="0" xfId="0" applyFont="1" applyFill="1" applyBorder="1" applyAlignment="1">
      <alignment vertical="center"/>
    </xf>
    <xf numFmtId="0" fontId="33" fillId="0" borderId="0" xfId="0" applyFont="1" applyFill="1" applyBorder="1"/>
    <xf numFmtId="0" fontId="33" fillId="0" borderId="0" xfId="0" applyFont="1" applyFill="1" applyBorder="1" applyAlignment="1">
      <alignment horizontal="center"/>
    </xf>
    <xf numFmtId="9" fontId="33" fillId="0" borderId="0" xfId="0" applyNumberFormat="1" applyFont="1"/>
    <xf numFmtId="0" fontId="33" fillId="0" borderId="0" xfId="0" applyFont="1"/>
    <xf numFmtId="164" fontId="16" fillId="0" borderId="0" xfId="0" applyNumberFormat="1" applyFont="1" applyAlignment="1">
      <alignment horizontal="center"/>
    </xf>
    <xf numFmtId="0" fontId="16" fillId="0" borderId="0" xfId="0" applyFont="1" applyAlignment="1">
      <alignment horizontal="center"/>
    </xf>
    <xf numFmtId="9" fontId="30" fillId="0" borderId="9" xfId="1" applyFont="1" applyFill="1" applyBorder="1" applyAlignment="1">
      <alignment horizontal="center"/>
    </xf>
    <xf numFmtId="9" fontId="16" fillId="2" borderId="0" xfId="0" applyNumberFormat="1" applyFont="1" applyFill="1" applyBorder="1" applyAlignment="1" applyProtection="1">
      <alignment horizontal="center"/>
      <protection locked="0"/>
    </xf>
    <xf numFmtId="0" fontId="34" fillId="7" borderId="5" xfId="0" applyFont="1" applyFill="1" applyBorder="1" applyAlignment="1">
      <alignment horizontal="center" wrapText="1"/>
    </xf>
    <xf numFmtId="0" fontId="35" fillId="0" borderId="0" xfId="0" applyFont="1" applyFill="1" applyBorder="1"/>
    <xf numFmtId="0" fontId="24" fillId="0" borderId="0" xfId="0" applyFont="1"/>
    <xf numFmtId="0" fontId="24" fillId="4" borderId="2" xfId="0" applyFont="1" applyFill="1" applyBorder="1" applyAlignment="1">
      <alignment horizontal="left" vertical="center" wrapText="1"/>
    </xf>
    <xf numFmtId="0" fontId="24" fillId="4" borderId="2" xfId="0" applyFont="1" applyFill="1" applyBorder="1" applyAlignment="1">
      <alignment horizontal="right" wrapText="1"/>
    </xf>
    <xf numFmtId="164" fontId="25" fillId="2" borderId="0" xfId="0" applyNumberFormat="1" applyFont="1" applyFill="1" applyBorder="1" applyProtection="1">
      <protection locked="0"/>
    </xf>
    <xf numFmtId="4" fontId="25" fillId="2" borderId="0" xfId="0" applyNumberFormat="1" applyFont="1" applyFill="1" applyBorder="1" applyProtection="1">
      <protection locked="0"/>
    </xf>
    <xf numFmtId="0" fontId="36" fillId="0" borderId="0" xfId="0" applyFont="1"/>
    <xf numFmtId="0" fontId="25" fillId="0" borderId="0" xfId="0" quotePrefix="1" applyFont="1" applyFill="1" applyBorder="1"/>
    <xf numFmtId="3" fontId="26" fillId="0" borderId="0" xfId="0" applyNumberFormat="1" applyFont="1" applyFill="1" applyBorder="1"/>
    <xf numFmtId="0" fontId="25" fillId="2" borderId="0" xfId="0" applyFont="1" applyFill="1" applyBorder="1" applyProtection="1">
      <protection locked="0"/>
    </xf>
    <xf numFmtId="3" fontId="25" fillId="6" borderId="0" xfId="0" applyNumberFormat="1" applyFont="1" applyFill="1" applyBorder="1"/>
    <xf numFmtId="3" fontId="25" fillId="2" borderId="0" xfId="0" applyNumberFormat="1" applyFont="1" applyFill="1" applyBorder="1" applyProtection="1">
      <protection locked="0"/>
    </xf>
    <xf numFmtId="0" fontId="25" fillId="2" borderId="0" xfId="0" applyFont="1" applyFill="1" applyProtection="1">
      <protection locked="0"/>
    </xf>
    <xf numFmtId="0" fontId="25" fillId="0" borderId="0" xfId="0" applyFont="1" applyFill="1" applyBorder="1" applyAlignment="1">
      <alignment horizontal="left"/>
    </xf>
    <xf numFmtId="164" fontId="25" fillId="2" borderId="0" xfId="0" applyNumberFormat="1" applyFont="1" applyFill="1" applyProtection="1">
      <protection locked="0"/>
    </xf>
    <xf numFmtId="1" fontId="25" fillId="2" borderId="0" xfId="0" applyNumberFormat="1" applyFont="1" applyFill="1" applyProtection="1">
      <protection locked="0"/>
    </xf>
    <xf numFmtId="0" fontId="24" fillId="0" borderId="0" xfId="0" applyFont="1" applyFill="1" applyBorder="1" applyAlignment="1">
      <alignment wrapText="1"/>
    </xf>
    <xf numFmtId="0" fontId="24" fillId="2" borderId="0" xfId="0" applyFont="1" applyFill="1" applyBorder="1" applyAlignment="1" applyProtection="1">
      <alignment vertical="center"/>
      <protection locked="0"/>
    </xf>
    <xf numFmtId="3" fontId="24" fillId="0" borderId="0" xfId="0" applyNumberFormat="1" applyFont="1" applyFill="1" applyBorder="1" applyAlignment="1">
      <alignment vertical="center"/>
    </xf>
    <xf numFmtId="0" fontId="24" fillId="5" borderId="2" xfId="0" applyFont="1" applyFill="1" applyBorder="1" applyAlignment="1">
      <alignment horizontal="left" vertical="center"/>
    </xf>
    <xf numFmtId="0" fontId="24" fillId="5" borderId="2" xfId="0" applyFont="1" applyFill="1" applyBorder="1" applyAlignment="1">
      <alignment horizontal="center" vertical="center" wrapText="1"/>
    </xf>
    <xf numFmtId="0" fontId="24" fillId="5" borderId="2" xfId="0" applyFont="1" applyFill="1" applyBorder="1"/>
    <xf numFmtId="3" fontId="24" fillId="5" borderId="2" xfId="0" applyNumberFormat="1" applyFont="1" applyFill="1" applyBorder="1" applyAlignment="1">
      <alignment horizontal="right" wrapText="1"/>
    </xf>
    <xf numFmtId="3" fontId="25" fillId="0" borderId="0" xfId="0" applyNumberFormat="1" applyFont="1" applyFill="1"/>
    <xf numFmtId="0" fontId="24" fillId="5" borderId="2" xfId="0" applyFont="1" applyFill="1" applyBorder="1" applyAlignment="1">
      <alignment horizontal="left" vertical="center" wrapText="1"/>
    </xf>
    <xf numFmtId="3" fontId="24" fillId="5" borderId="2" xfId="0" applyNumberFormat="1" applyFont="1" applyFill="1" applyBorder="1" applyAlignment="1">
      <alignment horizontal="right" vertical="center" wrapText="1"/>
    </xf>
    <xf numFmtId="3" fontId="37" fillId="0" borderId="0" xfId="0" applyNumberFormat="1" applyFont="1" applyFill="1" applyBorder="1"/>
    <xf numFmtId="0" fontId="25" fillId="0" borderId="0" xfId="0" applyFont="1" applyFill="1" applyBorder="1" applyAlignment="1">
      <alignment vertical="center"/>
    </xf>
    <xf numFmtId="3" fontId="25" fillId="2" borderId="0" xfId="0" applyNumberFormat="1" applyFont="1" applyFill="1" applyBorder="1" applyAlignment="1" applyProtection="1">
      <alignment vertical="center"/>
      <protection locked="0"/>
    </xf>
    <xf numFmtId="3" fontId="25" fillId="0" borderId="0" xfId="0" applyNumberFormat="1" applyFont="1" applyFill="1" applyBorder="1" applyAlignment="1">
      <alignment vertical="center"/>
    </xf>
    <xf numFmtId="0" fontId="26" fillId="0" borderId="2" xfId="0" applyFont="1" applyFill="1" applyBorder="1"/>
    <xf numFmtId="3" fontId="26" fillId="0" borderId="2" xfId="0" applyNumberFormat="1" applyFont="1" applyFill="1" applyBorder="1"/>
    <xf numFmtId="0" fontId="25" fillId="5" borderId="2" xfId="0" applyFont="1" applyFill="1" applyBorder="1"/>
    <xf numFmtId="3" fontId="26" fillId="0" borderId="0" xfId="0" quotePrefix="1" applyNumberFormat="1" applyFont="1" applyFill="1" applyBorder="1"/>
    <xf numFmtId="3" fontId="34" fillId="0" borderId="0" xfId="0" applyNumberFormat="1" applyFont="1" applyFill="1" applyBorder="1"/>
    <xf numFmtId="1" fontId="25" fillId="2" borderId="0" xfId="0" applyNumberFormat="1" applyFont="1" applyFill="1" applyBorder="1" applyProtection="1">
      <protection locked="0"/>
    </xf>
    <xf numFmtId="3" fontId="26" fillId="0" borderId="0" xfId="0" applyNumberFormat="1" applyFont="1" applyFill="1"/>
    <xf numFmtId="3" fontId="25" fillId="2" borderId="0" xfId="0" applyNumberFormat="1" applyFont="1" applyFill="1" applyProtection="1">
      <protection locked="0"/>
    </xf>
    <xf numFmtId="0" fontId="26" fillId="5" borderId="10" xfId="0" applyFont="1" applyFill="1" applyBorder="1"/>
    <xf numFmtId="0" fontId="26" fillId="5" borderId="2" xfId="0" applyFont="1" applyFill="1" applyBorder="1"/>
    <xf numFmtId="3" fontId="26" fillId="5" borderId="2" xfId="0" applyNumberFormat="1" applyFont="1" applyFill="1" applyBorder="1"/>
    <xf numFmtId="164" fontId="24" fillId="2" borderId="0" xfId="0" applyNumberFormat="1" applyFont="1" applyFill="1" applyAlignment="1">
      <alignment vertical="center"/>
    </xf>
    <xf numFmtId="0" fontId="25" fillId="0" borderId="0" xfId="0" applyFont="1" applyAlignment="1">
      <alignment vertical="center"/>
    </xf>
    <xf numFmtId="0" fontId="25" fillId="0" borderId="0" xfId="0" applyFont="1" applyFill="1" applyAlignment="1">
      <alignment vertical="center"/>
    </xf>
    <xf numFmtId="0" fontId="26" fillId="0" borderId="0" xfId="0" applyFont="1" applyFill="1" applyAlignment="1">
      <alignment vertical="center"/>
    </xf>
    <xf numFmtId="0" fontId="26" fillId="0" borderId="0" xfId="0" quotePrefix="1" applyFont="1" applyFill="1"/>
    <xf numFmtId="0" fontId="24" fillId="3" borderId="2" xfId="0" applyFont="1" applyFill="1" applyBorder="1" applyAlignment="1">
      <alignment vertical="center"/>
    </xf>
    <xf numFmtId="3" fontId="24" fillId="3" borderId="2" xfId="0" applyNumberFormat="1" applyFont="1" applyFill="1" applyBorder="1" applyAlignment="1">
      <alignment horizontal="center" vertical="center" wrapText="1"/>
    </xf>
    <xf numFmtId="0" fontId="24" fillId="3" borderId="2" xfId="0" applyFont="1" applyFill="1" applyBorder="1" applyAlignment="1">
      <alignment horizontal="center" vertical="center" wrapText="1"/>
    </xf>
    <xf numFmtId="0" fontId="24" fillId="3" borderId="2" xfId="0" applyFont="1" applyFill="1" applyBorder="1" applyAlignment="1">
      <alignment horizontal="right" vertical="center" wrapText="1"/>
    </xf>
    <xf numFmtId="3" fontId="38" fillId="0" borderId="0" xfId="0" applyNumberFormat="1" applyFont="1" applyFill="1"/>
    <xf numFmtId="3" fontId="25" fillId="0" borderId="0" xfId="0" applyNumberFormat="1" applyFont="1"/>
    <xf numFmtId="0" fontId="24" fillId="3" borderId="2" xfId="0" applyFont="1" applyFill="1" applyBorder="1"/>
    <xf numFmtId="0" fontId="25" fillId="3" borderId="2" xfId="0" applyFont="1" applyFill="1" applyBorder="1" applyAlignment="1">
      <alignment wrapText="1"/>
    </xf>
    <xf numFmtId="3" fontId="24" fillId="3" borderId="2" xfId="0" applyNumberFormat="1" applyFont="1" applyFill="1" applyBorder="1"/>
    <xf numFmtId="3" fontId="24" fillId="2" borderId="0" xfId="0" applyNumberFormat="1" applyFont="1" applyFill="1" applyBorder="1" applyProtection="1">
      <protection locked="0"/>
    </xf>
    <xf numFmtId="0" fontId="24" fillId="7" borderId="2" xfId="0" applyFont="1" applyFill="1" applyBorder="1" applyAlignment="1">
      <alignment vertical="center"/>
    </xf>
    <xf numFmtId="3" fontId="24" fillId="7" borderId="2" xfId="0" applyNumberFormat="1" applyFont="1" applyFill="1" applyBorder="1" applyAlignment="1">
      <alignment horizontal="center" vertical="center" wrapText="1"/>
    </xf>
    <xf numFmtId="0" fontId="24" fillId="7" borderId="2" xfId="0" applyFont="1" applyFill="1" applyBorder="1" applyAlignment="1">
      <alignment horizontal="center" vertical="center" wrapText="1"/>
    </xf>
    <xf numFmtId="0" fontId="39" fillId="10" borderId="2" xfId="0" applyFont="1" applyFill="1" applyBorder="1" applyAlignment="1">
      <alignment horizontal="center" vertical="center" wrapText="1"/>
    </xf>
    <xf numFmtId="0" fontId="24" fillId="7" borderId="2" xfId="0" applyFont="1" applyFill="1" applyBorder="1" applyAlignment="1">
      <alignment horizontal="right" vertical="center" wrapText="1"/>
    </xf>
    <xf numFmtId="3" fontId="38" fillId="0" borderId="0" xfId="0" applyNumberFormat="1" applyFont="1" applyFill="1" applyBorder="1"/>
    <xf numFmtId="0" fontId="24" fillId="7" borderId="2" xfId="0" applyFont="1" applyFill="1" applyBorder="1"/>
    <xf numFmtId="3" fontId="24" fillId="7" borderId="2" xfId="0" applyNumberFormat="1" applyFont="1" applyFill="1" applyBorder="1"/>
    <xf numFmtId="0" fontId="24" fillId="9" borderId="2" xfId="0" applyFont="1" applyFill="1" applyBorder="1" applyAlignment="1">
      <alignment vertical="center"/>
    </xf>
    <xf numFmtId="3" fontId="24" fillId="9" borderId="2" xfId="0" applyNumberFormat="1" applyFont="1" applyFill="1" applyBorder="1" applyAlignment="1">
      <alignment horizontal="center" vertical="center" wrapText="1"/>
    </xf>
    <xf numFmtId="0" fontId="24" fillId="9" borderId="2" xfId="0" applyFont="1" applyFill="1" applyBorder="1" applyAlignment="1">
      <alignment horizontal="center" vertical="center" wrapText="1"/>
    </xf>
    <xf numFmtId="0" fontId="24" fillId="9" borderId="2" xfId="0" applyFont="1" applyFill="1" applyBorder="1" applyAlignment="1">
      <alignment horizontal="right" vertical="center" wrapText="1"/>
    </xf>
    <xf numFmtId="3" fontId="40" fillId="0" borderId="0" xfId="0" applyNumberFormat="1" applyFont="1" applyFill="1" applyBorder="1"/>
    <xf numFmtId="0" fontId="24" fillId="9" borderId="2" xfId="0" applyFont="1" applyFill="1" applyBorder="1"/>
    <xf numFmtId="3" fontId="24" fillId="9" borderId="2" xfId="0" applyNumberFormat="1" applyFont="1" applyFill="1" applyBorder="1"/>
    <xf numFmtId="0" fontId="41" fillId="0" borderId="0" xfId="0" applyFont="1"/>
    <xf numFmtId="0" fontId="24" fillId="4" borderId="2" xfId="0" applyFont="1" applyFill="1" applyBorder="1" applyAlignment="1">
      <alignment vertical="center"/>
    </xf>
    <xf numFmtId="3" fontId="24" fillId="4" borderId="2" xfId="0" applyNumberFormat="1" applyFont="1" applyFill="1" applyBorder="1" applyAlignment="1">
      <alignment vertical="center"/>
    </xf>
    <xf numFmtId="0" fontId="24" fillId="4" borderId="2" xfId="0" applyFont="1" applyFill="1" applyBorder="1" applyAlignment="1">
      <alignment horizontal="center" vertical="center" wrapText="1"/>
    </xf>
    <xf numFmtId="0" fontId="24" fillId="4" borderId="2" xfId="0" applyFont="1" applyFill="1" applyBorder="1" applyAlignment="1">
      <alignment horizontal="right" vertical="center" wrapText="1"/>
    </xf>
    <xf numFmtId="3" fontId="34" fillId="5" borderId="8" xfId="0" applyNumberFormat="1" applyFont="1" applyFill="1" applyBorder="1"/>
    <xf numFmtId="0" fontId="24" fillId="5" borderId="2" xfId="0" applyFont="1" applyFill="1" applyBorder="1" applyAlignment="1">
      <alignment vertical="center"/>
    </xf>
    <xf numFmtId="3" fontId="24" fillId="5" borderId="2" xfId="0" applyNumberFormat="1" applyFont="1" applyFill="1" applyBorder="1" applyAlignment="1">
      <alignment vertical="center"/>
    </xf>
    <xf numFmtId="0" fontId="24" fillId="0" borderId="0" xfId="0" applyFont="1" applyFill="1" applyBorder="1" applyAlignment="1">
      <alignment vertical="center"/>
    </xf>
    <xf numFmtId="3" fontId="24" fillId="2" borderId="0" xfId="0" applyNumberFormat="1" applyFont="1" applyFill="1" applyBorder="1" applyAlignment="1" applyProtection="1">
      <alignment vertical="center"/>
      <protection locked="0"/>
    </xf>
    <xf numFmtId="0" fontId="24" fillId="0" borderId="0" xfId="0" applyFont="1" applyFill="1" applyBorder="1" applyAlignment="1">
      <alignment vertical="center" wrapText="1"/>
    </xf>
    <xf numFmtId="164" fontId="29" fillId="0" borderId="0" xfId="1" applyNumberFormat="1" applyFont="1" applyBorder="1" applyAlignment="1" applyProtection="1">
      <alignment horizontal="center"/>
      <protection hidden="1"/>
    </xf>
    <xf numFmtId="0" fontId="24" fillId="0" borderId="2" xfId="0" applyFont="1" applyFill="1" applyBorder="1" applyAlignment="1">
      <alignment horizontal="left" vertical="center" wrapText="1"/>
    </xf>
    <xf numFmtId="0" fontId="24" fillId="0" borderId="7" xfId="0" applyFont="1" applyBorder="1" applyAlignment="1">
      <alignment horizontal="right"/>
    </xf>
    <xf numFmtId="0" fontId="16" fillId="0" borderId="0" xfId="0" applyFont="1" applyFill="1" applyBorder="1" applyAlignment="1">
      <alignment wrapText="1"/>
    </xf>
    <xf numFmtId="0" fontId="16" fillId="0" borderId="0" xfId="0" applyFont="1" applyFill="1" applyBorder="1" applyAlignment="1">
      <alignment horizontal="left" vertical="center" wrapText="1"/>
    </xf>
    <xf numFmtId="0" fontId="29" fillId="7" borderId="2" xfId="0" applyFont="1" applyFill="1" applyBorder="1" applyAlignment="1">
      <alignment horizontal="left" wrapText="1"/>
    </xf>
    <xf numFmtId="0" fontId="2" fillId="0" borderId="2" xfId="0" applyFont="1" applyBorder="1" applyAlignment="1">
      <alignment horizontal="center"/>
    </xf>
  </cellXfs>
  <cellStyles count="25">
    <cellStyle name="Följd hyperlänk" xfId="2" builtinId="9" hidden="1"/>
    <cellStyle name="Följd hyperlänk" xfId="3" builtinId="9" hidden="1"/>
    <cellStyle name="Följd hyperlänk" xfId="4" builtinId="9" hidden="1"/>
    <cellStyle name="Följd hyperlänk" xfId="5" builtinId="9" hidden="1"/>
    <cellStyle name="Följd hyperlänk" xfId="7" builtinId="9" hidden="1"/>
    <cellStyle name="Följd hyperlänk" xfId="9" builtinId="9" hidden="1"/>
    <cellStyle name="Följd hyperlänk" xfId="11" builtinId="9" hidden="1"/>
    <cellStyle name="Följd hyperlänk" xfId="13" builtinId="9" hidden="1"/>
    <cellStyle name="Följd hyperlänk" xfId="15" builtinId="9" hidden="1"/>
    <cellStyle name="Följd hyperlänk" xfId="17" builtinId="9" hidden="1"/>
    <cellStyle name="Följd hyperlänk" xfId="19" builtinId="9" hidden="1"/>
    <cellStyle name="Följd hyperlänk" xfId="21" builtinId="9" hidden="1"/>
    <cellStyle name="Följd hyperlänk" xfId="23" builtinId="9" hidden="1"/>
    <cellStyle name="Följd hyperlänk" xfId="24" builtinId="9" hidden="1"/>
    <cellStyle name="Hyperlänk" xfId="6" builtinId="8" hidden="1"/>
    <cellStyle name="Hyperlänk" xfId="8" builtinId="8" hidden="1"/>
    <cellStyle name="Hyperlänk" xfId="10" builtinId="8" hidden="1"/>
    <cellStyle name="Hyperlänk" xfId="12" builtinId="8" hidden="1"/>
    <cellStyle name="Hyperlänk" xfId="14" builtinId="8" hidden="1"/>
    <cellStyle name="Hyperlänk" xfId="16" builtinId="8" hidden="1"/>
    <cellStyle name="Hyperlänk" xfId="18" builtinId="8" hidden="1"/>
    <cellStyle name="Hyperlänk" xfId="20" builtinId="8" hidden="1"/>
    <cellStyle name="Hyperlänk" xfId="22" builtinId="8"/>
    <cellStyle name="Normal" xfId="0" builtinId="0"/>
    <cellStyle name="Pro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177800</xdr:colOff>
      <xdr:row>3</xdr:row>
      <xdr:rowOff>215900</xdr:rowOff>
    </xdr:from>
    <xdr:to>
      <xdr:col>0</xdr:col>
      <xdr:colOff>6146800</xdr:colOff>
      <xdr:row>25</xdr:row>
      <xdr:rowOff>165100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77800" y="825500"/>
          <a:ext cx="5969000" cy="807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latin typeface="Franklin Gothic Book" charset="0"/>
              <a:ea typeface="Franklin Gothic Book" charset="0"/>
              <a:cs typeface="Franklin Gothic Book" charset="0"/>
            </a:rPr>
            <a:t>Välkommen…</a:t>
          </a:r>
        </a:p>
        <a:p>
          <a:endParaRPr lang="en-US" sz="1400" b="1">
            <a:latin typeface="Verdana" charset="0"/>
            <a:ea typeface="Verdana" charset="0"/>
            <a:cs typeface="Verdana" charset="0"/>
          </a:endParaRPr>
        </a:p>
        <a:p>
          <a:r>
            <a:rPr lang="en-US" sz="1050" b="0">
              <a:latin typeface="Verdana" charset="0"/>
              <a:ea typeface="Verdana" charset="0"/>
              <a:cs typeface="Verdana" charset="0"/>
            </a:rPr>
            <a:t>…att använda denna "uppfödningskalkyl", framtagen av Hästnäringens Nationella Stiftelse (HNS) inom ett projekt för att främja rationell och hållbar hästuppfödning i Sverige.</a:t>
          </a:r>
        </a:p>
        <a:p>
          <a:endParaRPr lang="en-US" sz="1050" b="0">
            <a:latin typeface="Verdana" charset="0"/>
            <a:ea typeface="Verdana" charset="0"/>
            <a:cs typeface="Verdana" charset="0"/>
          </a:endParaRPr>
        </a:p>
        <a:p>
          <a:r>
            <a:rPr lang="en-US" sz="1050" b="0">
              <a:latin typeface="Verdana" charset="0"/>
              <a:ea typeface="Verdana" charset="0"/>
              <a:cs typeface="Verdana" charset="0"/>
            </a:rPr>
            <a:t>Förhoppningen är att kalkylen ska bidra till att ge en enkel översikt av kostnaderna för hästuppfödning för att förstå dem och kunna påverka lönsamheten i verksamheten. En produktkalkyl ger vanligtvis ett bra underlag för prissättning även om marknaden sedan bestämmer det slutliga priset...  </a:t>
          </a:r>
        </a:p>
        <a:p>
          <a:endParaRPr lang="en-US" sz="1050" b="0">
            <a:latin typeface="Verdana" charset="0"/>
            <a:ea typeface="Verdana" charset="0"/>
            <a:cs typeface="Verdana" charset="0"/>
          </a:endParaRPr>
        </a:p>
        <a:p>
          <a:r>
            <a:rPr lang="en-US" sz="1050" b="0">
              <a:latin typeface="Verdana" charset="0"/>
              <a:ea typeface="Verdana" charset="0"/>
              <a:cs typeface="Verdana" charset="0"/>
            </a:rPr>
            <a:t>Du använder kalkylen genom att följa instruktionerna och fylla i de gula fälten med värden relevanta för din verksamhet. Vi hoppas att kalkylen kommer att uppfattas som</a:t>
          </a:r>
          <a:r>
            <a:rPr lang="en-US" sz="1050" b="0" baseline="0">
              <a:latin typeface="Verdana" charset="0"/>
              <a:ea typeface="Verdana" charset="0"/>
              <a:cs typeface="Verdana" charset="0"/>
            </a:rPr>
            <a:t> </a:t>
          </a:r>
          <a:r>
            <a:rPr lang="en-US" sz="1050" b="0">
              <a:latin typeface="Verdana" charset="0"/>
              <a:ea typeface="Verdana" charset="0"/>
              <a:cs typeface="Verdana" charset="0"/>
            </a:rPr>
            <a:t>ett hjälpmedel, som ger lust att "leka runt" med olika scenarier för att se hur det påverkar just din verksamhet.</a:t>
          </a:r>
        </a:p>
        <a:p>
          <a:endParaRPr lang="en-US" sz="1050" b="0"/>
        </a:p>
        <a:p>
          <a:r>
            <a:rPr lang="en-US" sz="1200" b="1">
              <a:latin typeface="Franklin Gothic Book" charset="0"/>
              <a:ea typeface="Franklin Gothic Book" charset="0"/>
              <a:cs typeface="Franklin Gothic Book" charset="0"/>
            </a:rPr>
            <a:t>Lite om produktkalkyler</a:t>
          </a:r>
        </a:p>
        <a:p>
          <a:r>
            <a:rPr lang="en-US" sz="1050" b="0">
              <a:latin typeface="Verdana" charset="0"/>
              <a:ea typeface="Verdana" charset="0"/>
              <a:cs typeface="Verdana" charset="0"/>
            </a:rPr>
            <a:t>Uppfödningskalkylen är en sk produktkalkyl som med rätt ingångsvärden ger svar på vad ett föl eller en unghäst kostar att producera. Här kan man exempelvis laborera med hur mycket av den egna tiden som ska belasta produkten och vad som händer om foderpriser går upp eller ner.</a:t>
          </a:r>
        </a:p>
        <a:p>
          <a:endParaRPr lang="en-US" sz="1050" b="0">
            <a:latin typeface="Verdana" charset="0"/>
            <a:ea typeface="Verdana" charset="0"/>
            <a:cs typeface="Verdana" charset="0"/>
          </a:endParaRPr>
        </a:p>
        <a:p>
          <a:r>
            <a:rPr lang="en-US" sz="1050" b="0">
              <a:latin typeface="Verdana" charset="0"/>
              <a:ea typeface="Verdana" charset="0"/>
              <a:cs typeface="Verdana" charset="0"/>
            </a:rPr>
            <a:t>En bra produktkalkylering baseras på att det finns en god insikt av verksamhetens kostnader  - den kan också bidra till att man får denna insikt under tiden man arbetar fram kalkylen och får tillfälle att sitta vid sin uppgift.</a:t>
          </a:r>
        </a:p>
        <a:p>
          <a:endParaRPr lang="en-US" sz="1050" b="0">
            <a:latin typeface="Verdana" charset="0"/>
            <a:ea typeface="Verdana" charset="0"/>
            <a:cs typeface="Verdana" charset="0"/>
          </a:endParaRPr>
        </a:p>
        <a:p>
          <a:r>
            <a:rPr lang="en-US" sz="1050" b="0">
              <a:latin typeface="Verdana" charset="0"/>
              <a:ea typeface="Verdana" charset="0"/>
              <a:cs typeface="Verdana" charset="0"/>
            </a:rPr>
            <a:t>Parallellt med en produktkalkyl ligger verksamhetsbudgeten som vanligtvis tas fram på årsbasis, men kan gärna ligga med en 3-5 års tidshorisont.  </a:t>
          </a:r>
        </a:p>
        <a:p>
          <a:endParaRPr lang="en-US" sz="1050" b="0">
            <a:latin typeface="Verdana" charset="0"/>
            <a:ea typeface="Verdana" charset="0"/>
            <a:cs typeface="Verdana" charset="0"/>
          </a:endParaRPr>
        </a:p>
        <a:p>
          <a:r>
            <a:rPr lang="en-US" sz="1050" b="0">
              <a:latin typeface="Verdana" charset="0"/>
              <a:ea typeface="Verdana" charset="0"/>
              <a:cs typeface="Verdana" charset="0"/>
            </a:rPr>
            <a:t>Genom verksamhetsbudgeten kommer oftast förståelsen av de indirekta kostnaderna i verksamheten, som administration, kostnad för fastigheter, maskiner mm. I denna produktkalkyl ges inte stöd att räkna fram dessa kostnader men den ger möjlighet att kostnadstäcka dessa genom ett procentuellt tillägg på de direkta kostnaderna för fölen/unghästarna.</a:t>
          </a:r>
        </a:p>
        <a:p>
          <a:endParaRPr lang="en-US" sz="1050" b="0">
            <a:latin typeface="Verdana" charset="0"/>
            <a:ea typeface="Verdana" charset="0"/>
            <a:cs typeface="Verdana" charset="0"/>
          </a:endParaRPr>
        </a:p>
        <a:p>
          <a:endParaRPr lang="en-US" sz="1050" b="0">
            <a:latin typeface="Verdana" charset="0"/>
            <a:ea typeface="Verdana" charset="0"/>
            <a:cs typeface="Verdana" charset="0"/>
          </a:endParaRPr>
        </a:p>
        <a:p>
          <a:pPr algn="ctr"/>
          <a:r>
            <a:rPr lang="en-US" sz="900" b="0" i="1">
              <a:latin typeface="Verdana" charset="0"/>
              <a:ea typeface="Verdana" charset="0"/>
              <a:cs typeface="Verdana" charset="0"/>
            </a:rPr>
            <a:t>Hästnäringens Nationella Stiftelse (HNS) arbetar för och med den svenska hästnäringen. </a:t>
          </a:r>
        </a:p>
        <a:p>
          <a:pPr algn="ctr"/>
          <a:r>
            <a:rPr lang="en-US" sz="900" b="0" i="1">
              <a:latin typeface="Verdana" charset="0"/>
              <a:ea typeface="Verdana" charset="0"/>
              <a:cs typeface="Verdana" charset="0"/>
            </a:rPr>
            <a:t>HNS är en paraplyorganisation med uppdrag att genom kunskap och samverkan långsiktigt </a:t>
          </a:r>
        </a:p>
        <a:p>
          <a:pPr algn="ctr"/>
          <a:r>
            <a:rPr lang="en-US" sz="900" b="0" i="1">
              <a:latin typeface="Verdana" charset="0"/>
              <a:ea typeface="Verdana" charset="0"/>
              <a:cs typeface="Verdana" charset="0"/>
            </a:rPr>
            <a:t>stärka och utveckla svensk hästsektor. Detta blir verklighet genom satsningar på bland </a:t>
          </a:r>
        </a:p>
        <a:p>
          <a:pPr algn="ctr"/>
          <a:r>
            <a:rPr lang="en-US" sz="900" b="0" i="1">
              <a:latin typeface="Verdana" charset="0"/>
              <a:ea typeface="Verdana" charset="0"/>
              <a:cs typeface="Verdana" charset="0"/>
            </a:rPr>
            <a:t>annat utbildning, hästuppfödning och ungdomsverksamhet. HNS ansvarar också för en </a:t>
          </a:r>
        </a:p>
        <a:p>
          <a:pPr algn="ctr"/>
          <a:r>
            <a:rPr lang="en-US" sz="900" b="0" i="1">
              <a:latin typeface="Verdana" charset="0"/>
              <a:ea typeface="Verdana" charset="0"/>
              <a:cs typeface="Verdana" charset="0"/>
            </a:rPr>
            <a:t>hållbar och rationell verksamhet av Hästnäringens Riksanläggningar – Flyinge, Ridskolan Strömsholm och Wången, samt forskning och utveckling via Stiftelsen Hästforskning. </a:t>
          </a:r>
        </a:p>
        <a:p>
          <a:pPr algn="ctr"/>
          <a:endParaRPr lang="en-US" sz="900" b="0" i="1">
            <a:latin typeface="Verdana" charset="0"/>
            <a:ea typeface="Verdana" charset="0"/>
            <a:cs typeface="Verdana" charset="0"/>
          </a:endParaRPr>
        </a:p>
        <a:p>
          <a:pPr algn="ctr"/>
          <a:r>
            <a:rPr lang="en-US" sz="900" b="0" i="1">
              <a:latin typeface="Verdana" charset="0"/>
              <a:ea typeface="Verdana" charset="0"/>
              <a:cs typeface="Verdana" charset="0"/>
            </a:rPr>
            <a:t>HNS – hästen utvecklar och förenar Sverige</a:t>
          </a:r>
        </a:p>
        <a:p>
          <a:pPr algn="ctr"/>
          <a:endParaRPr lang="en-US" sz="900" b="0" i="1">
            <a:latin typeface="Verdana" charset="0"/>
            <a:ea typeface="Verdana" charset="0"/>
            <a:cs typeface="Verdana" charset="0"/>
          </a:endParaRPr>
        </a:p>
        <a:p>
          <a:pPr algn="ctr"/>
          <a:r>
            <a:rPr lang="en-US" sz="900" b="0" i="1">
              <a:latin typeface="Verdana" charset="0"/>
              <a:ea typeface="Verdana" charset="0"/>
              <a:cs typeface="Verdana" charset="0"/>
            </a:rPr>
            <a:t>www.hastnaringen.se </a:t>
          </a:r>
        </a:p>
      </xdr:txBody>
    </xdr:sp>
    <xdr:clientData/>
  </xdr:twoCellAnchor>
  <xdr:twoCellAnchor editAs="oneCell">
    <xdr:from>
      <xdr:col>0</xdr:col>
      <xdr:colOff>2401853</xdr:colOff>
      <xdr:row>0</xdr:row>
      <xdr:rowOff>34926</xdr:rowOff>
    </xdr:from>
    <xdr:to>
      <xdr:col>0</xdr:col>
      <xdr:colOff>3753339</xdr:colOff>
      <xdr:row>3</xdr:row>
      <xdr:rowOff>336551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01853" y="34926"/>
          <a:ext cx="1351486" cy="911225"/>
        </a:xfrm>
        <a:prstGeom prst="rect">
          <a:avLst/>
        </a:prstGeom>
      </xdr:spPr>
    </xdr:pic>
    <xdr:clientData/>
  </xdr:twoCellAnchor>
  <xdr:twoCellAnchor editAs="oneCell">
    <xdr:from>
      <xdr:col>0</xdr:col>
      <xdr:colOff>2470150</xdr:colOff>
      <xdr:row>23</xdr:row>
      <xdr:rowOff>19050</xdr:rowOff>
    </xdr:from>
    <xdr:to>
      <xdr:col>0</xdr:col>
      <xdr:colOff>3207558</xdr:colOff>
      <xdr:row>26</xdr:row>
      <xdr:rowOff>148858</xdr:rowOff>
    </xdr:to>
    <xdr:pic>
      <xdr:nvPicPr>
        <xdr:cNvPr id="3" name="Bildobjekt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70150" y="8324850"/>
          <a:ext cx="737408" cy="7298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47626</xdr:colOff>
      <xdr:row>5</xdr:row>
      <xdr:rowOff>104773</xdr:rowOff>
    </xdr:from>
    <xdr:to>
      <xdr:col>11</xdr:col>
      <xdr:colOff>860427</xdr:colOff>
      <xdr:row>16</xdr:row>
      <xdr:rowOff>47624</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6467476" y="981073"/>
          <a:ext cx="3260726" cy="18859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i="1">
              <a:latin typeface="Verdana" panose="020B0604030504040204" pitchFamily="34" charset="0"/>
              <a:ea typeface="Verdana" panose="020B0604030504040204" pitchFamily="34" charset="0"/>
              <a:cs typeface="Verdana" panose="020B0604030504040204" pitchFamily="34" charset="0"/>
            </a:rPr>
            <a:t>Direkta kostnader är sådana som kan hänföras till varje häst som exempelvis foder medan indirekta och fasta kostnader kan vara kostnader för belysning i stallet, kostnader för fastigheter och maskiner. </a:t>
          </a:r>
        </a:p>
        <a:p>
          <a:endParaRPr lang="en-US" sz="400" i="1">
            <a:latin typeface="Verdana" panose="020B0604030504040204" pitchFamily="34" charset="0"/>
            <a:ea typeface="Verdana" panose="020B0604030504040204" pitchFamily="34" charset="0"/>
            <a:cs typeface="Verdana" panose="020B0604030504040204" pitchFamily="34" charset="0"/>
          </a:endParaRPr>
        </a:p>
        <a:p>
          <a:r>
            <a:rPr lang="en-US" sz="900" i="1">
              <a:latin typeface="Verdana" panose="020B0604030504040204" pitchFamily="34" charset="0"/>
              <a:ea typeface="Verdana" panose="020B0604030504040204" pitchFamily="34" charset="0"/>
              <a:cs typeface="Verdana" panose="020B0604030504040204" pitchFamily="34" charset="0"/>
            </a:rPr>
            <a:t>Man kan säga att de direkta kostnaderna påverkas direkt av hur många hästar som finns i besättningen medan de indirekta kostnaderna är mer gemensamma för delar eller hela verksamheten och är ofta oförändrade även om antalet hästar ökar eller minskar. </a:t>
          </a:r>
        </a:p>
        <a:p>
          <a:endParaRPr lang="en-US" sz="400" i="1">
            <a:latin typeface="Verdana" panose="020B0604030504040204" pitchFamily="34" charset="0"/>
            <a:ea typeface="Verdana" panose="020B0604030504040204" pitchFamily="34" charset="0"/>
            <a:cs typeface="Verdana" panose="020B0604030504040204" pitchFamily="34" charset="0"/>
          </a:endParaRPr>
        </a:p>
        <a:p>
          <a:r>
            <a:rPr lang="en-US" sz="900" i="1">
              <a:latin typeface="Verdana" panose="020B0604030504040204" pitchFamily="34" charset="0"/>
              <a:ea typeface="Verdana" panose="020B0604030504040204" pitchFamily="34" charset="0"/>
              <a:cs typeface="Verdana" panose="020B0604030504040204" pitchFamily="34" charset="0"/>
            </a:rPr>
            <a:t>De indirekta kostnaderna läggs på</a:t>
          </a:r>
          <a:r>
            <a:rPr lang="en-US" sz="900" i="1" baseline="0">
              <a:latin typeface="Verdana" panose="020B0604030504040204" pitchFamily="34" charset="0"/>
              <a:ea typeface="Verdana" panose="020B0604030504040204" pitchFamily="34" charset="0"/>
              <a:cs typeface="Verdana" panose="020B0604030504040204" pitchFamily="34" charset="0"/>
            </a:rPr>
            <a:t> i </a:t>
          </a:r>
          <a:r>
            <a:rPr lang="en-US" sz="900" i="1">
              <a:latin typeface="Verdana" panose="020B0604030504040204" pitchFamily="34" charset="0"/>
              <a:ea typeface="Verdana" panose="020B0604030504040204" pitchFamily="34" charset="0"/>
              <a:cs typeface="Verdana" panose="020B0604030504040204" pitchFamily="34" charset="0"/>
            </a:rPr>
            <a:t>slutberäkningen av kalkylen - se flik 2. Summerad kalkyl.</a:t>
          </a:r>
        </a:p>
      </xdr:txBody>
    </xdr:sp>
    <xdr:clientData/>
  </xdr:twoCellAnchor>
  <xdr:twoCellAnchor>
    <xdr:from>
      <xdr:col>2</xdr:col>
      <xdr:colOff>825149</xdr:colOff>
      <xdr:row>5</xdr:row>
      <xdr:rowOff>121050</xdr:rowOff>
    </xdr:from>
    <xdr:to>
      <xdr:col>6</xdr:col>
      <xdr:colOff>742951</xdr:colOff>
      <xdr:row>10</xdr:row>
      <xdr:rowOff>171450</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3796949" y="997350"/>
          <a:ext cx="2603852" cy="955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ctr"/>
          <a:r>
            <a:rPr lang="en-US" sz="900" i="1">
              <a:latin typeface="Verdana" panose="020B0604030504040204" pitchFamily="34" charset="0"/>
              <a:ea typeface="Verdana" panose="020B0604030504040204" pitchFamily="34" charset="0"/>
              <a:cs typeface="Verdana" panose="020B0604030504040204" pitchFamily="34" charset="0"/>
            </a:rPr>
            <a:t>I denna flik beräknas de direkta/rörliga kostnaderna vid avel och uppfödning av föl/unghäst. </a:t>
          </a:r>
        </a:p>
        <a:p>
          <a:pPr fontAlgn="ctr"/>
          <a:endParaRPr lang="en-US" sz="400" i="1">
            <a:latin typeface="Verdana" panose="020B0604030504040204" pitchFamily="34" charset="0"/>
            <a:ea typeface="Verdana" panose="020B0604030504040204" pitchFamily="34" charset="0"/>
            <a:cs typeface="Verdana" panose="020B0604030504040204" pitchFamily="34" charset="0"/>
          </a:endParaRPr>
        </a:p>
        <a:p>
          <a:pPr fontAlgn="ctr"/>
          <a:r>
            <a:rPr lang="en-US" sz="900" i="1">
              <a:latin typeface="Verdana" panose="020B0604030504040204" pitchFamily="34" charset="0"/>
              <a:ea typeface="Verdana" panose="020B0604030504040204" pitchFamily="34" charset="0"/>
              <a:cs typeface="Verdana" panose="020B0604030504040204" pitchFamily="34" charset="0"/>
            </a:rPr>
            <a:t>Uppgifterna i denna flik ger underlag till</a:t>
          </a:r>
          <a:r>
            <a:rPr lang="en-US" sz="900" i="1" baseline="0">
              <a:latin typeface="Verdana" panose="020B0604030504040204" pitchFamily="34" charset="0"/>
              <a:ea typeface="Verdana" panose="020B0604030504040204" pitchFamily="34" charset="0"/>
              <a:cs typeface="Verdana" panose="020B0604030504040204" pitchFamily="34" charset="0"/>
            </a:rPr>
            <a:t> produkt</a:t>
          </a:r>
          <a:r>
            <a:rPr lang="en-US" sz="900" i="1">
              <a:latin typeface="Verdana" panose="020B0604030504040204" pitchFamily="34" charset="0"/>
              <a:ea typeface="Verdana" panose="020B0604030504040204" pitchFamily="34" charset="0"/>
              <a:cs typeface="Verdana" panose="020B0604030504040204" pitchFamily="34" charset="0"/>
            </a:rPr>
            <a:t>kalkylen i flik</a:t>
          </a:r>
          <a:r>
            <a:rPr lang="en-US" sz="900" i="1" baseline="0">
              <a:latin typeface="Verdana" panose="020B0604030504040204" pitchFamily="34" charset="0"/>
              <a:ea typeface="Verdana" panose="020B0604030504040204" pitchFamily="34" charset="0"/>
              <a:cs typeface="Verdana" panose="020B0604030504040204" pitchFamily="34" charset="0"/>
            </a:rPr>
            <a:t> 2 </a:t>
          </a:r>
          <a:r>
            <a:rPr lang="en-US" sz="900" i="1">
              <a:latin typeface="Verdana" panose="020B0604030504040204" pitchFamily="34" charset="0"/>
              <a:ea typeface="Verdana" panose="020B0604030504040204" pitchFamily="34" charset="0"/>
              <a:cs typeface="Verdana" panose="020B0604030504040204" pitchFamily="34" charset="0"/>
            </a:rPr>
            <a:t>Summerad kalkyl.</a:t>
          </a:r>
        </a:p>
      </xdr:txBody>
    </xdr:sp>
    <xdr:clientData/>
  </xdr:twoCellAnchor>
  <xdr:twoCellAnchor editAs="oneCell">
    <xdr:from>
      <xdr:col>10</xdr:col>
      <xdr:colOff>219075</xdr:colOff>
      <xdr:row>0</xdr:row>
      <xdr:rowOff>41276</xdr:rowOff>
    </xdr:from>
    <xdr:to>
      <xdr:col>11</xdr:col>
      <xdr:colOff>428625</xdr:colOff>
      <xdr:row>4</xdr:row>
      <xdr:rowOff>95906</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10625" y="41276"/>
          <a:ext cx="1066800" cy="7563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495300</xdr:colOff>
      <xdr:row>0</xdr:row>
      <xdr:rowOff>0</xdr:rowOff>
    </xdr:from>
    <xdr:to>
      <xdr:col>11</xdr:col>
      <xdr:colOff>625856</xdr:colOff>
      <xdr:row>4</xdr:row>
      <xdr:rowOff>131064</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13900" y="0"/>
          <a:ext cx="1210056" cy="816864"/>
        </a:xfrm>
        <a:prstGeom prst="rect">
          <a:avLst/>
        </a:prstGeom>
      </xdr:spPr>
    </xdr:pic>
    <xdr:clientData/>
  </xdr:twoCellAnchor>
  <xdr:oneCellAnchor>
    <xdr:from>
      <xdr:col>10</xdr:col>
      <xdr:colOff>736600</xdr:colOff>
      <xdr:row>5</xdr:row>
      <xdr:rowOff>25400</xdr:rowOff>
    </xdr:from>
    <xdr:ext cx="1244600" cy="800100"/>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9906000" y="1117600"/>
          <a:ext cx="1244600" cy="800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4:C27"/>
  <sheetViews>
    <sheetView showGridLines="0" tabSelected="1" workbookViewId="0">
      <selection activeCell="C13" sqref="C13"/>
    </sheetView>
  </sheetViews>
  <sheetFormatPr defaultColWidth="10.85546875" defaultRowHeight="15.75" x14ac:dyDescent="0.25"/>
  <cols>
    <col min="1" max="1" width="85.28515625" style="33" customWidth="1"/>
    <col min="2" max="16384" width="10.85546875" style="33"/>
  </cols>
  <sheetData>
    <row r="4" spans="1:1" s="37" customFormat="1" ht="53.25" customHeight="1" x14ac:dyDescent="0.35">
      <c r="A4" s="38"/>
    </row>
    <row r="5" spans="1:1" s="40" customFormat="1" ht="38.25" customHeight="1" x14ac:dyDescent="0.2">
      <c r="A5" s="39"/>
    </row>
    <row r="6" spans="1:1" s="40" customFormat="1" ht="12.75" x14ac:dyDescent="0.2">
      <c r="A6" s="39"/>
    </row>
    <row r="7" spans="1:1" s="40" customFormat="1" ht="60.95" customHeight="1" x14ac:dyDescent="0.2">
      <c r="A7" s="39"/>
    </row>
    <row r="8" spans="1:1" s="40" customFormat="1" ht="12.75" x14ac:dyDescent="0.2">
      <c r="A8" s="41"/>
    </row>
    <row r="9" spans="1:1" s="40" customFormat="1" ht="56.1" customHeight="1" x14ac:dyDescent="0.2">
      <c r="A9" s="39"/>
    </row>
    <row r="10" spans="1:1" s="40" customFormat="1" ht="12.75" x14ac:dyDescent="0.2">
      <c r="A10" s="41"/>
    </row>
    <row r="11" spans="1:1" s="40" customFormat="1" ht="12.75" x14ac:dyDescent="0.2">
      <c r="A11" s="43"/>
    </row>
    <row r="12" spans="1:1" s="40" customFormat="1" ht="57.75" customHeight="1" x14ac:dyDescent="0.2">
      <c r="A12" s="42"/>
    </row>
    <row r="13" spans="1:1" s="40" customFormat="1" ht="51" customHeight="1" x14ac:dyDescent="0.2">
      <c r="A13" s="42"/>
    </row>
    <row r="14" spans="1:1" s="40" customFormat="1" ht="12.75" x14ac:dyDescent="0.2"/>
    <row r="15" spans="1:1" s="40" customFormat="1" ht="12.75" x14ac:dyDescent="0.2">
      <c r="A15" s="42"/>
    </row>
    <row r="16" spans="1:1" s="40" customFormat="1" ht="7.5" customHeight="1" x14ac:dyDescent="0.2">
      <c r="A16" s="42"/>
    </row>
    <row r="17" spans="1:3" s="40" customFormat="1" ht="60.95" customHeight="1" x14ac:dyDescent="0.2">
      <c r="A17" s="42"/>
    </row>
    <row r="18" spans="1:3" x14ac:dyDescent="0.25">
      <c r="C18" s="33" t="s">
        <v>219</v>
      </c>
    </row>
    <row r="19" spans="1:3" ht="76.5" customHeight="1" x14ac:dyDescent="0.25">
      <c r="A19" s="87"/>
    </row>
    <row r="20" spans="1:3" ht="6" customHeight="1" x14ac:dyDescent="0.25">
      <c r="A20" s="87"/>
    </row>
    <row r="21" spans="1:3" x14ac:dyDescent="0.25">
      <c r="A21" s="87"/>
    </row>
    <row r="22" spans="1:3" x14ac:dyDescent="0.25">
      <c r="A22" s="88"/>
    </row>
    <row r="23" spans="1:3" x14ac:dyDescent="0.25">
      <c r="A23" s="34"/>
    </row>
    <row r="24" spans="1:3" x14ac:dyDescent="0.25">
      <c r="A24" s="34"/>
    </row>
    <row r="27" spans="1:3" ht="24" customHeight="1" x14ac:dyDescent="0.25"/>
  </sheetData>
  <phoneticPr fontId="10" type="noConversion"/>
  <pageMargins left="0.70000000000000007" right="0.70000000000000007" top="0.75000000000000011" bottom="0.75000000000000011" header="0.30000000000000004" footer="0.30000000000000004"/>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95"/>
  <sheetViews>
    <sheetView showGridLines="0" topLeftCell="A11" zoomScaleNormal="100" zoomScaleSheetLayoutView="90" workbookViewId="0">
      <selection activeCell="B45" sqref="B45"/>
    </sheetView>
  </sheetViews>
  <sheetFormatPr defaultColWidth="8.85546875" defaultRowHeight="15" x14ac:dyDescent="0.25"/>
  <cols>
    <col min="1" max="1" width="35.42578125" customWidth="1"/>
    <col min="2" max="2" width="9.140625" customWidth="1"/>
    <col min="3" max="3" width="16.85546875" customWidth="1"/>
    <col min="4" max="4" width="9" customWidth="1"/>
    <col min="5" max="5" width="12.7109375" customWidth="1"/>
    <col min="6" max="6" width="1.7109375" customWidth="1"/>
    <col min="7" max="7" width="11.42578125" customWidth="1"/>
    <col min="8" max="8" width="1" customWidth="1"/>
    <col min="9" max="10" width="11.42578125" customWidth="1"/>
    <col min="11" max="11" width="12.85546875" customWidth="1"/>
    <col min="12" max="12" width="13.140625" customWidth="1"/>
    <col min="13" max="13" width="11.42578125" customWidth="1"/>
    <col min="14" max="14" width="12" customWidth="1"/>
    <col min="15" max="16" width="11.7109375" customWidth="1"/>
    <col min="17" max="17" width="12" customWidth="1"/>
    <col min="25" max="25" width="16.42578125" bestFit="1" customWidth="1"/>
    <col min="27" max="27" width="16.42578125" bestFit="1" customWidth="1"/>
  </cols>
  <sheetData>
    <row r="1" spans="1:18" s="47" customFormat="1" ht="19.5" x14ac:dyDescent="0.35">
      <c r="A1" s="44" t="s">
        <v>76</v>
      </c>
      <c r="B1" s="45"/>
      <c r="C1" s="45"/>
      <c r="D1" s="45"/>
      <c r="E1" s="46"/>
      <c r="F1" s="46"/>
      <c r="I1" s="48"/>
      <c r="J1" s="49"/>
      <c r="K1" s="49"/>
      <c r="L1" s="49"/>
      <c r="M1" s="49"/>
      <c r="N1" s="49"/>
      <c r="O1" s="49"/>
      <c r="P1" s="49"/>
      <c r="Q1" s="49"/>
      <c r="R1" s="49"/>
    </row>
    <row r="2" spans="1:18" s="55" customFormat="1" ht="13.5" x14ac:dyDescent="0.25">
      <c r="A2" s="148" t="s">
        <v>164</v>
      </c>
      <c r="B2" s="53"/>
      <c r="C2" s="53"/>
      <c r="D2" s="53"/>
      <c r="E2" s="54"/>
      <c r="F2" s="54"/>
      <c r="G2" s="54"/>
      <c r="I2" s="56"/>
      <c r="J2" s="57"/>
      <c r="K2" s="57"/>
      <c r="L2" s="57"/>
      <c r="M2" s="57"/>
      <c r="N2" s="57"/>
      <c r="O2" s="57"/>
      <c r="P2" s="57"/>
      <c r="Q2" s="57"/>
      <c r="R2" s="57"/>
    </row>
    <row r="3" spans="1:18" s="55" customFormat="1" ht="13.5" x14ac:dyDescent="0.25">
      <c r="A3" s="148" t="s">
        <v>120</v>
      </c>
      <c r="B3" s="53"/>
      <c r="C3" s="53"/>
      <c r="D3" s="53"/>
      <c r="E3" s="53"/>
      <c r="F3" s="53"/>
      <c r="G3" s="53"/>
      <c r="I3" s="56"/>
      <c r="J3" s="57"/>
      <c r="K3" s="57"/>
      <c r="L3" s="57"/>
      <c r="M3" s="57"/>
      <c r="N3" s="57"/>
      <c r="O3" s="57"/>
      <c r="P3" s="57"/>
      <c r="Q3" s="57"/>
      <c r="R3" s="57"/>
    </row>
    <row r="4" spans="1:18" s="55" customFormat="1" ht="11.25" x14ac:dyDescent="0.15">
      <c r="A4" s="58"/>
      <c r="B4" s="59"/>
      <c r="C4" s="59"/>
      <c r="D4" s="59"/>
      <c r="E4" s="59"/>
      <c r="F4" s="59"/>
      <c r="G4" s="59"/>
    </row>
    <row r="5" spans="1:18" s="55" customFormat="1" ht="11.25" x14ac:dyDescent="0.15">
      <c r="A5" s="59"/>
      <c r="B5" s="59"/>
      <c r="C5" s="59"/>
      <c r="D5" s="59"/>
      <c r="E5" s="59"/>
      <c r="F5" s="59"/>
      <c r="G5" s="59"/>
      <c r="I5" s="56"/>
    </row>
    <row r="6" spans="1:18" s="55" customFormat="1" ht="11.25" x14ac:dyDescent="0.15">
      <c r="A6" s="149" t="s">
        <v>105</v>
      </c>
      <c r="B6" s="57"/>
      <c r="C6" s="57"/>
      <c r="D6" s="57"/>
      <c r="E6" s="57"/>
      <c r="F6" s="57"/>
      <c r="G6" s="57"/>
      <c r="I6" s="56"/>
    </row>
    <row r="7" spans="1:18" s="55" customFormat="1" ht="15" customHeight="1" x14ac:dyDescent="0.15">
      <c r="A7" s="60" t="s">
        <v>173</v>
      </c>
      <c r="B7" s="60"/>
      <c r="C7" s="57"/>
      <c r="D7" s="57"/>
      <c r="E7" s="57"/>
      <c r="F7" s="57"/>
      <c r="G7" s="57"/>
      <c r="I7" s="56"/>
    </row>
    <row r="8" spans="1:18" s="55" customFormat="1" ht="15" customHeight="1" x14ac:dyDescent="0.15">
      <c r="A8" s="61" t="s">
        <v>165</v>
      </c>
      <c r="B8" s="61"/>
      <c r="C8" s="57"/>
      <c r="D8" s="57"/>
      <c r="E8" s="57"/>
      <c r="F8" s="57"/>
      <c r="G8" s="57"/>
      <c r="I8" s="56"/>
    </row>
    <row r="9" spans="1:18" s="55" customFormat="1" ht="15" customHeight="1" x14ac:dyDescent="0.15">
      <c r="A9" s="62" t="s">
        <v>121</v>
      </c>
      <c r="B9" s="62"/>
      <c r="C9" s="57"/>
      <c r="D9" s="57"/>
      <c r="E9" s="57"/>
      <c r="F9" s="57"/>
      <c r="G9" s="57"/>
    </row>
    <row r="10" spans="1:18" s="55" customFormat="1" ht="15" customHeight="1" x14ac:dyDescent="0.15">
      <c r="A10" s="63" t="s">
        <v>122</v>
      </c>
      <c r="B10" s="63"/>
      <c r="C10" s="57"/>
      <c r="D10" s="57"/>
      <c r="E10" s="57"/>
      <c r="F10" s="57"/>
      <c r="G10" s="57"/>
    </row>
    <row r="11" spans="1:18" s="55" customFormat="1" ht="15" customHeight="1" x14ac:dyDescent="0.15">
      <c r="A11" s="64" t="s">
        <v>123</v>
      </c>
      <c r="B11" s="64"/>
      <c r="C11" s="57"/>
      <c r="D11" s="57"/>
      <c r="E11" s="57"/>
      <c r="F11" s="57"/>
      <c r="G11" s="57"/>
    </row>
    <row r="12" spans="1:18" s="55" customFormat="1" ht="12" customHeight="1" x14ac:dyDescent="0.15">
      <c r="A12" s="57"/>
    </row>
    <row r="13" spans="1:18" s="55" customFormat="1" ht="15" customHeight="1" x14ac:dyDescent="0.15">
      <c r="A13" s="55" t="s">
        <v>210</v>
      </c>
    </row>
    <row r="14" spans="1:18" s="55" customFormat="1" ht="15" customHeight="1" x14ac:dyDescent="0.15">
      <c r="A14" s="55" t="s">
        <v>124</v>
      </c>
    </row>
    <row r="15" spans="1:18" s="55" customFormat="1" ht="15" customHeight="1" x14ac:dyDescent="0.15">
      <c r="A15" s="57" t="s">
        <v>168</v>
      </c>
    </row>
    <row r="16" spans="1:18" s="55" customFormat="1" ht="9.75" customHeight="1" x14ac:dyDescent="0.15">
      <c r="A16" s="57"/>
    </row>
    <row r="17" spans="1:27" s="55" customFormat="1" ht="15" customHeight="1" x14ac:dyDescent="0.15">
      <c r="A17" s="57" t="s">
        <v>125</v>
      </c>
    </row>
    <row r="18" spans="1:27" s="55" customFormat="1" ht="15" customHeight="1" x14ac:dyDescent="0.15">
      <c r="A18" s="65" t="s">
        <v>169</v>
      </c>
      <c r="B18" s="66"/>
      <c r="C18" s="66"/>
      <c r="D18" s="66"/>
      <c r="E18" s="66"/>
      <c r="F18" s="67"/>
      <c r="G18" s="53"/>
    </row>
    <row r="19" spans="1:27" s="55" customFormat="1" ht="11.25" x14ac:dyDescent="0.15">
      <c r="A19" s="65"/>
      <c r="B19" s="68"/>
      <c r="C19" s="68"/>
      <c r="D19" s="68"/>
      <c r="E19" s="68"/>
      <c r="F19" s="67"/>
      <c r="G19" s="53"/>
    </row>
    <row r="20" spans="1:27" s="40" customFormat="1" ht="34.5" x14ac:dyDescent="0.2">
      <c r="A20" s="150" t="s">
        <v>172</v>
      </c>
      <c r="B20" s="222" t="s">
        <v>74</v>
      </c>
      <c r="C20" s="222" t="s">
        <v>211</v>
      </c>
      <c r="D20" s="223" t="s">
        <v>184</v>
      </c>
      <c r="E20" s="223" t="s">
        <v>64</v>
      </c>
      <c r="F20" s="69"/>
      <c r="G20" s="151" t="s">
        <v>128</v>
      </c>
      <c r="H20" s="69"/>
      <c r="I20" s="55"/>
      <c r="J20" s="55"/>
      <c r="K20" s="55"/>
      <c r="L20" s="55"/>
      <c r="M20" s="55"/>
      <c r="N20" s="55"/>
    </row>
    <row r="21" spans="1:27" s="55" customFormat="1" ht="15.95" customHeight="1" x14ac:dyDescent="0.15">
      <c r="A21" s="69" t="s">
        <v>61</v>
      </c>
      <c r="B21" s="152">
        <v>0</v>
      </c>
      <c r="C21" s="69" t="s">
        <v>62</v>
      </c>
      <c r="D21" s="153">
        <v>0</v>
      </c>
      <c r="E21" s="70">
        <f>B21*D21*365</f>
        <v>0</v>
      </c>
      <c r="F21" s="70"/>
      <c r="G21" s="70">
        <f>E21/12</f>
        <v>0</v>
      </c>
      <c r="H21" s="70"/>
      <c r="I21" s="154" t="s">
        <v>166</v>
      </c>
    </row>
    <row r="22" spans="1:27" s="57" customFormat="1" ht="15.95" customHeight="1" x14ac:dyDescent="0.15">
      <c r="A22" s="155" t="s">
        <v>182</v>
      </c>
      <c r="B22" s="152">
        <v>0</v>
      </c>
      <c r="C22" s="69" t="s">
        <v>62</v>
      </c>
      <c r="D22" s="153">
        <v>0</v>
      </c>
      <c r="E22" s="70">
        <f t="shared" ref="E22" si="0">B22*D22*365</f>
        <v>0</v>
      </c>
      <c r="F22" s="70"/>
      <c r="G22" s="70">
        <f>E22/12</f>
        <v>0</v>
      </c>
      <c r="H22" s="70"/>
      <c r="I22" s="154" t="s">
        <v>166</v>
      </c>
    </row>
    <row r="23" spans="1:27" s="57" customFormat="1" ht="15.95" customHeight="1" x14ac:dyDescent="0.15">
      <c r="A23" s="69" t="s">
        <v>60</v>
      </c>
      <c r="B23" s="152">
        <v>0</v>
      </c>
      <c r="C23" s="69" t="s">
        <v>63</v>
      </c>
      <c r="D23" s="153">
        <v>0</v>
      </c>
      <c r="E23" s="70">
        <f>B23*D23*26</f>
        <v>0</v>
      </c>
      <c r="G23" s="70">
        <f>E23/12</f>
        <v>0</v>
      </c>
      <c r="H23" s="70"/>
      <c r="I23" s="156" t="s">
        <v>170</v>
      </c>
    </row>
    <row r="24" spans="1:27" s="57" customFormat="1" ht="15.95" customHeight="1" x14ac:dyDescent="0.15">
      <c r="A24" s="69" t="s">
        <v>67</v>
      </c>
      <c r="B24" s="157">
        <v>0</v>
      </c>
      <c r="C24" s="69" t="s">
        <v>197</v>
      </c>
      <c r="D24" s="158"/>
      <c r="E24" s="70">
        <f>B24</f>
        <v>0</v>
      </c>
      <c r="G24" s="70">
        <f>E24/12</f>
        <v>0</v>
      </c>
      <c r="H24" s="70"/>
      <c r="I24" s="78" t="s">
        <v>201</v>
      </c>
    </row>
    <row r="25" spans="1:27" s="55" customFormat="1" ht="15.95" customHeight="1" x14ac:dyDescent="0.15">
      <c r="A25" s="69" t="s">
        <v>139</v>
      </c>
      <c r="B25" s="157">
        <v>0</v>
      </c>
      <c r="C25" s="69" t="s">
        <v>140</v>
      </c>
      <c r="D25" s="159">
        <v>0</v>
      </c>
      <c r="E25" s="70">
        <f t="shared" ref="E25:E27" si="1">B25*D25</f>
        <v>0</v>
      </c>
      <c r="G25" s="70">
        <f t="shared" ref="G25:G30" si="2">E25/12</f>
        <v>0</v>
      </c>
      <c r="H25" s="70"/>
      <c r="I25" s="156"/>
      <c r="J25" s="69"/>
      <c r="K25" s="69"/>
      <c r="L25" s="69"/>
      <c r="M25" s="69"/>
      <c r="N25" s="69"/>
      <c r="O25" s="69"/>
      <c r="P25" s="69"/>
      <c r="Q25" s="69"/>
      <c r="R25" s="69"/>
      <c r="S25" s="69"/>
      <c r="T25" s="71"/>
      <c r="U25" s="72"/>
      <c r="V25" s="72"/>
      <c r="W25" s="57"/>
      <c r="Y25" s="73" t="e">
        <f>SUM(#REF!)</f>
        <v>#REF!</v>
      </c>
      <c r="Z25" s="74"/>
      <c r="AA25" s="74" t="e">
        <f>SUM(#REF!)</f>
        <v>#REF!</v>
      </c>
    </row>
    <row r="26" spans="1:27" s="55" customFormat="1" ht="15.95" customHeight="1" x14ac:dyDescent="0.15">
      <c r="A26" s="69" t="s">
        <v>138</v>
      </c>
      <c r="B26" s="157">
        <v>0</v>
      </c>
      <c r="C26" s="69" t="s">
        <v>140</v>
      </c>
      <c r="D26" s="159">
        <v>0</v>
      </c>
      <c r="E26" s="70">
        <f t="shared" si="1"/>
        <v>0</v>
      </c>
      <c r="G26" s="70">
        <f t="shared" si="2"/>
        <v>0</v>
      </c>
      <c r="H26" s="70"/>
      <c r="I26" s="156"/>
      <c r="J26" s="69"/>
      <c r="K26" s="69"/>
      <c r="L26" s="69"/>
      <c r="M26" s="69"/>
      <c r="N26" s="69"/>
      <c r="O26" s="69"/>
      <c r="P26" s="69"/>
      <c r="Q26" s="69"/>
      <c r="R26" s="69"/>
      <c r="S26" s="69"/>
      <c r="T26" s="71"/>
      <c r="U26" s="72"/>
      <c r="V26" s="72"/>
      <c r="W26" s="57"/>
      <c r="Y26" s="73"/>
      <c r="Z26" s="74"/>
      <c r="AA26" s="74"/>
    </row>
    <row r="27" spans="1:27" s="55" customFormat="1" ht="15.95" customHeight="1" x14ac:dyDescent="0.15">
      <c r="A27" s="69" t="s">
        <v>95</v>
      </c>
      <c r="B27" s="157">
        <v>0</v>
      </c>
      <c r="C27" s="69" t="s">
        <v>140</v>
      </c>
      <c r="D27" s="159">
        <v>0</v>
      </c>
      <c r="E27" s="70">
        <f t="shared" si="1"/>
        <v>0</v>
      </c>
      <c r="G27" s="70">
        <f t="shared" si="2"/>
        <v>0</v>
      </c>
      <c r="H27" s="70"/>
      <c r="I27" s="156"/>
      <c r="J27" s="54"/>
      <c r="K27" s="54"/>
      <c r="L27" s="53"/>
      <c r="M27" s="69"/>
      <c r="N27" s="75"/>
      <c r="O27" s="76"/>
      <c r="P27" s="76"/>
      <c r="Q27" s="54"/>
      <c r="R27" s="69"/>
      <c r="S27" s="69"/>
      <c r="T27" s="71"/>
      <c r="U27" s="72"/>
      <c r="V27" s="72"/>
      <c r="W27" s="57"/>
      <c r="Y27" s="73"/>
      <c r="Z27" s="74"/>
      <c r="AA27" s="74"/>
    </row>
    <row r="28" spans="1:27" s="55" customFormat="1" ht="15.95" customHeight="1" x14ac:dyDescent="0.15">
      <c r="A28" s="69" t="s">
        <v>32</v>
      </c>
      <c r="B28" s="159">
        <v>0</v>
      </c>
      <c r="C28" s="69" t="s">
        <v>199</v>
      </c>
      <c r="D28" s="158"/>
      <c r="E28" s="70">
        <f>B28</f>
        <v>0</v>
      </c>
      <c r="G28" s="70">
        <f t="shared" si="2"/>
        <v>0</v>
      </c>
      <c r="H28" s="70"/>
      <c r="I28" s="156" t="s">
        <v>106</v>
      </c>
      <c r="K28" s="70"/>
      <c r="L28" s="69"/>
      <c r="M28" s="69"/>
      <c r="N28" s="53"/>
      <c r="O28" s="69"/>
      <c r="P28" s="70"/>
      <c r="Q28" s="77"/>
      <c r="R28" s="69"/>
      <c r="S28" s="69"/>
      <c r="T28" s="71"/>
      <c r="U28" s="72"/>
      <c r="V28" s="72"/>
      <c r="W28" s="57"/>
      <c r="Y28" s="73"/>
      <c r="Z28" s="74"/>
      <c r="AA28" s="74"/>
    </row>
    <row r="29" spans="1:27" s="55" customFormat="1" ht="15.95" customHeight="1" x14ac:dyDescent="0.15">
      <c r="A29" s="69" t="s">
        <v>66</v>
      </c>
      <c r="B29" s="160">
        <v>0</v>
      </c>
      <c r="C29" s="161" t="s">
        <v>141</v>
      </c>
      <c r="D29" s="158"/>
      <c r="E29" s="70">
        <f>B29*12</f>
        <v>0</v>
      </c>
      <c r="G29" s="70">
        <f t="shared" si="2"/>
        <v>0</v>
      </c>
      <c r="H29" s="70"/>
      <c r="I29" s="156" t="s">
        <v>213</v>
      </c>
      <c r="K29" s="70"/>
      <c r="L29" s="69"/>
      <c r="M29" s="69"/>
      <c r="N29" s="53"/>
      <c r="O29" s="69"/>
      <c r="P29" s="70"/>
      <c r="Q29" s="77"/>
      <c r="R29" s="69"/>
      <c r="S29" s="69"/>
      <c r="T29" s="71"/>
      <c r="U29" s="72"/>
      <c r="V29" s="72"/>
      <c r="W29" s="57"/>
      <c r="Y29" s="73"/>
      <c r="Z29" s="74"/>
      <c r="AA29" s="74"/>
    </row>
    <row r="30" spans="1:27" s="55" customFormat="1" ht="15.95" customHeight="1" x14ac:dyDescent="0.15">
      <c r="A30" s="69" t="s">
        <v>91</v>
      </c>
      <c r="B30" s="162">
        <v>0</v>
      </c>
      <c r="C30" s="55" t="s">
        <v>100</v>
      </c>
      <c r="D30" s="163">
        <v>0</v>
      </c>
      <c r="E30" s="70">
        <f>B30*52*D30</f>
        <v>0</v>
      </c>
      <c r="G30" s="70">
        <f t="shared" si="2"/>
        <v>0</v>
      </c>
      <c r="I30" s="78" t="s">
        <v>171</v>
      </c>
      <c r="K30" s="70"/>
      <c r="L30" s="69"/>
      <c r="M30" s="69"/>
      <c r="N30" s="53"/>
      <c r="O30" s="69"/>
      <c r="P30" s="70"/>
      <c r="Q30" s="77"/>
      <c r="R30" s="69"/>
      <c r="S30" s="69"/>
      <c r="T30" s="71"/>
      <c r="U30" s="72"/>
      <c r="V30" s="72"/>
      <c r="W30" s="57"/>
      <c r="Y30" s="73"/>
      <c r="Z30" s="74"/>
      <c r="AA30" s="74"/>
    </row>
    <row r="31" spans="1:27" s="55" customFormat="1" ht="17.100000000000001" customHeight="1" x14ac:dyDescent="0.15">
      <c r="A31" s="220" t="s">
        <v>202</v>
      </c>
      <c r="B31" s="220"/>
      <c r="C31" s="220"/>
      <c r="D31" s="220"/>
      <c r="E31" s="221">
        <f>SUM(E21:E30)</f>
        <v>0</v>
      </c>
      <c r="F31" s="175"/>
      <c r="G31" s="221">
        <f>SUM(G21:G30)</f>
        <v>0</v>
      </c>
      <c r="H31" s="69"/>
      <c r="I31" s="70"/>
      <c r="K31" s="70"/>
      <c r="L31" s="69"/>
      <c r="M31" s="69"/>
      <c r="N31" s="53"/>
      <c r="O31" s="69"/>
      <c r="P31" s="70"/>
      <c r="Q31" s="77"/>
      <c r="R31" s="69"/>
      <c r="S31" s="69"/>
      <c r="T31" s="71"/>
      <c r="U31" s="72"/>
      <c r="V31" s="72"/>
      <c r="W31" s="57"/>
      <c r="Y31" s="73"/>
      <c r="Z31" s="74"/>
      <c r="AA31" s="74"/>
    </row>
    <row r="32" spans="1:27" s="40" customFormat="1" ht="6" customHeight="1" x14ac:dyDescent="0.2">
      <c r="A32" s="55"/>
      <c r="B32" s="55"/>
      <c r="C32" s="55"/>
      <c r="D32" s="55"/>
      <c r="E32" s="55"/>
      <c r="F32" s="55"/>
      <c r="G32" s="55"/>
      <c r="H32" s="55"/>
      <c r="I32" s="55"/>
      <c r="J32" s="55"/>
      <c r="K32" s="55"/>
      <c r="L32" s="55"/>
      <c r="M32" s="69"/>
      <c r="N32" s="53"/>
      <c r="O32" s="91"/>
      <c r="P32" s="92"/>
      <c r="Q32" s="94"/>
      <c r="R32" s="91"/>
      <c r="S32" s="91"/>
      <c r="T32" s="96"/>
      <c r="U32" s="97"/>
      <c r="V32" s="97"/>
      <c r="W32" s="41"/>
      <c r="Y32" s="98"/>
      <c r="Z32" s="99"/>
      <c r="AA32" s="99"/>
    </row>
    <row r="33" spans="1:27" s="40" customFormat="1" ht="18.75" customHeight="1" x14ac:dyDescent="0.2">
      <c r="A33" s="220" t="s">
        <v>207</v>
      </c>
      <c r="B33" s="220"/>
      <c r="C33" s="220"/>
      <c r="D33" s="220"/>
      <c r="E33" s="221" t="e">
        <f>E31*'2. Summerad kalkyl'!D13</f>
        <v>#DIV/0!</v>
      </c>
      <c r="F33" s="175"/>
      <c r="G33" s="221" t="e">
        <f>E33/12</f>
        <v>#DIV/0!</v>
      </c>
      <c r="H33" s="69"/>
      <c r="I33" s="156"/>
      <c r="J33" s="55"/>
      <c r="K33" s="70"/>
      <c r="L33" s="69"/>
      <c r="M33" s="69"/>
      <c r="N33" s="53"/>
      <c r="O33" s="91"/>
      <c r="P33" s="92"/>
      <c r="Q33" s="94"/>
      <c r="R33" s="91"/>
      <c r="S33" s="91"/>
      <c r="T33" s="96"/>
      <c r="U33" s="97"/>
      <c r="V33" s="97"/>
      <c r="W33" s="41"/>
      <c r="Y33" s="98"/>
      <c r="Z33" s="99"/>
      <c r="AA33" s="99"/>
    </row>
    <row r="34" spans="1:27" s="40" customFormat="1" ht="28.5" customHeight="1" x14ac:dyDescent="0.2">
      <c r="A34" s="164" t="s">
        <v>208</v>
      </c>
      <c r="B34" s="165">
        <v>0</v>
      </c>
      <c r="C34" s="166" t="s">
        <v>71</v>
      </c>
      <c r="D34" s="55"/>
      <c r="E34" s="55"/>
      <c r="F34" s="69"/>
      <c r="G34" s="77"/>
      <c r="H34" s="69"/>
      <c r="I34" s="78" t="s">
        <v>218</v>
      </c>
      <c r="J34" s="55"/>
      <c r="K34" s="70"/>
      <c r="L34" s="69"/>
      <c r="M34" s="69"/>
      <c r="N34" s="53"/>
      <c r="O34" s="91"/>
      <c r="P34" s="92"/>
      <c r="Q34" s="94"/>
      <c r="R34" s="91"/>
      <c r="S34" s="91"/>
      <c r="T34" s="96"/>
      <c r="U34" s="97"/>
      <c r="V34" s="97"/>
      <c r="W34" s="41"/>
      <c r="Y34" s="98"/>
      <c r="Z34" s="99"/>
      <c r="AA34" s="99"/>
    </row>
    <row r="35" spans="1:27" s="40" customFormat="1" ht="27" customHeight="1" x14ac:dyDescent="0.2">
      <c r="A35" s="53"/>
      <c r="B35" s="77"/>
      <c r="C35" s="77"/>
      <c r="D35" s="55"/>
      <c r="E35" s="55"/>
      <c r="F35" s="69"/>
      <c r="G35" s="77"/>
      <c r="H35" s="69"/>
      <c r="I35" s="78"/>
      <c r="J35" s="55"/>
      <c r="K35" s="70"/>
      <c r="L35" s="69"/>
      <c r="M35" s="69"/>
      <c r="N35" s="53"/>
      <c r="O35" s="91"/>
      <c r="P35" s="92"/>
      <c r="Q35" s="94"/>
      <c r="R35" s="91"/>
      <c r="S35" s="91"/>
      <c r="T35" s="96"/>
      <c r="U35" s="97"/>
      <c r="V35" s="97"/>
      <c r="W35" s="41"/>
      <c r="Y35" s="98"/>
      <c r="Z35" s="99"/>
      <c r="AA35" s="99"/>
    </row>
    <row r="36" spans="1:27" s="40" customFormat="1" ht="33.950000000000003" customHeight="1" x14ac:dyDescent="0.2">
      <c r="A36" s="167" t="s">
        <v>142</v>
      </c>
      <c r="B36" s="168"/>
      <c r="C36" s="168"/>
      <c r="D36" s="168"/>
      <c r="E36" s="169"/>
      <c r="F36" s="53"/>
      <c r="G36" s="170"/>
      <c r="H36" s="171"/>
      <c r="I36" s="70"/>
      <c r="J36" s="70"/>
      <c r="K36" s="70"/>
      <c r="L36" s="69"/>
      <c r="M36" s="69"/>
      <c r="N36" s="69"/>
      <c r="O36" s="93"/>
      <c r="P36" s="94"/>
      <c r="Q36" s="94"/>
      <c r="R36" s="91"/>
      <c r="S36" s="91"/>
      <c r="T36" s="96"/>
      <c r="U36" s="97"/>
      <c r="V36" s="97"/>
      <c r="W36" s="41"/>
      <c r="Y36" s="98"/>
      <c r="Z36" s="99"/>
      <c r="AA36" s="99"/>
    </row>
    <row r="37" spans="1:27" s="40" customFormat="1" ht="33" customHeight="1" x14ac:dyDescent="0.2">
      <c r="A37" s="172" t="s">
        <v>189</v>
      </c>
      <c r="B37" s="168" t="s">
        <v>74</v>
      </c>
      <c r="C37" s="168" t="s">
        <v>75</v>
      </c>
      <c r="D37" s="168" t="s">
        <v>127</v>
      </c>
      <c r="E37" s="169"/>
      <c r="F37" s="53"/>
      <c r="G37" s="173" t="s">
        <v>143</v>
      </c>
      <c r="H37" s="171"/>
      <c r="I37" s="174"/>
      <c r="J37" s="70"/>
      <c r="K37" s="70"/>
      <c r="L37" s="69"/>
      <c r="M37" s="69"/>
      <c r="N37" s="69"/>
      <c r="O37" s="93"/>
      <c r="P37" s="94"/>
      <c r="Q37" s="94"/>
      <c r="R37" s="91"/>
      <c r="S37" s="91"/>
      <c r="T37" s="96"/>
      <c r="U37" s="97"/>
      <c r="V37" s="97"/>
      <c r="W37" s="41"/>
      <c r="Y37" s="98"/>
      <c r="Z37" s="99"/>
      <c r="AA37" s="99"/>
    </row>
    <row r="38" spans="1:27" s="40" customFormat="1" ht="18.75" customHeight="1" x14ac:dyDescent="0.2">
      <c r="A38" s="175" t="s">
        <v>209</v>
      </c>
      <c r="B38" s="175"/>
      <c r="C38" s="175"/>
      <c r="D38" s="176">
        <v>0</v>
      </c>
      <c r="E38" s="175" t="s">
        <v>167</v>
      </c>
      <c r="F38" s="177"/>
      <c r="G38" s="166">
        <f>D38</f>
        <v>0</v>
      </c>
      <c r="H38" s="171"/>
      <c r="I38" s="70"/>
      <c r="J38" s="70"/>
      <c r="K38" s="70"/>
      <c r="L38" s="69"/>
      <c r="M38" s="69"/>
      <c r="N38" s="69"/>
      <c r="O38" s="93"/>
      <c r="P38" s="94"/>
      <c r="Q38" s="94"/>
      <c r="R38" s="91"/>
      <c r="S38" s="91"/>
      <c r="T38" s="96"/>
      <c r="U38" s="97"/>
      <c r="V38" s="97"/>
      <c r="W38" s="41"/>
      <c r="Y38" s="98"/>
      <c r="Z38" s="99"/>
      <c r="AA38" s="99"/>
    </row>
    <row r="39" spans="1:27" s="41" customFormat="1" ht="6.95" customHeight="1" x14ac:dyDescent="0.2">
      <c r="A39" s="178"/>
      <c r="B39" s="178"/>
      <c r="C39" s="178"/>
      <c r="D39" s="179"/>
      <c r="E39" s="178"/>
      <c r="F39" s="156"/>
      <c r="G39" s="179"/>
      <c r="H39" s="171"/>
      <c r="I39" s="156"/>
      <c r="J39" s="70"/>
      <c r="K39" s="70"/>
      <c r="L39" s="69"/>
      <c r="M39" s="69"/>
      <c r="N39" s="69"/>
      <c r="O39" s="93"/>
      <c r="P39" s="94"/>
      <c r="Q39" s="94"/>
      <c r="R39" s="91"/>
      <c r="S39" s="91"/>
      <c r="T39" s="96"/>
      <c r="U39" s="97"/>
      <c r="V39" s="97"/>
      <c r="Y39" s="100"/>
      <c r="Z39" s="97"/>
      <c r="AA39" s="97"/>
    </row>
    <row r="40" spans="1:27" s="40" customFormat="1" ht="30.95" customHeight="1" x14ac:dyDescent="0.2">
      <c r="A40" s="172" t="s">
        <v>190</v>
      </c>
      <c r="B40" s="168" t="s">
        <v>74</v>
      </c>
      <c r="C40" s="168" t="s">
        <v>75</v>
      </c>
      <c r="D40" s="168" t="s">
        <v>127</v>
      </c>
      <c r="E40" s="180"/>
      <c r="F40" s="70"/>
      <c r="G40" s="173" t="s">
        <v>143</v>
      </c>
      <c r="H40" s="171"/>
      <c r="I40" s="156"/>
      <c r="J40" s="70"/>
      <c r="K40" s="70"/>
      <c r="L40" s="69"/>
      <c r="M40" s="69"/>
      <c r="N40" s="69"/>
      <c r="O40" s="93"/>
      <c r="P40" s="94"/>
      <c r="Q40" s="94"/>
      <c r="R40" s="91"/>
      <c r="S40" s="91"/>
      <c r="T40" s="96"/>
      <c r="U40" s="97"/>
      <c r="V40" s="97"/>
      <c r="W40" s="41"/>
      <c r="Y40" s="98"/>
      <c r="Z40" s="99"/>
      <c r="AA40" s="99"/>
    </row>
    <row r="41" spans="1:27" s="40" customFormat="1" ht="15.75" customHeight="1" x14ac:dyDescent="0.2">
      <c r="A41" s="69" t="s">
        <v>107</v>
      </c>
      <c r="B41" s="158"/>
      <c r="C41" s="69"/>
      <c r="D41" s="159">
        <v>0</v>
      </c>
      <c r="E41" s="55" t="s">
        <v>39</v>
      </c>
      <c r="F41" s="70"/>
      <c r="G41" s="70"/>
      <c r="H41" s="171"/>
      <c r="I41" s="181"/>
      <c r="J41" s="70"/>
      <c r="K41" s="70"/>
      <c r="L41" s="69"/>
      <c r="M41" s="69"/>
      <c r="N41" s="69"/>
      <c r="O41" s="93"/>
      <c r="P41" s="94"/>
      <c r="Q41" s="94"/>
      <c r="R41" s="91"/>
      <c r="S41" s="91"/>
      <c r="T41" s="96"/>
      <c r="U41" s="97"/>
      <c r="V41" s="97"/>
      <c r="W41" s="41"/>
      <c r="Y41" s="98"/>
      <c r="Z41" s="99"/>
      <c r="AA41" s="99"/>
    </row>
    <row r="42" spans="1:27" s="40" customFormat="1" ht="15.75" customHeight="1" x14ac:dyDescent="0.2">
      <c r="A42" s="69" t="s">
        <v>109</v>
      </c>
      <c r="B42" s="158"/>
      <c r="C42" s="67"/>
      <c r="D42" s="159">
        <v>0</v>
      </c>
      <c r="E42" s="69" t="s">
        <v>144</v>
      </c>
      <c r="F42" s="70"/>
      <c r="G42" s="70"/>
      <c r="H42" s="171"/>
      <c r="I42" s="181" t="s">
        <v>206</v>
      </c>
      <c r="J42" s="70"/>
      <c r="K42" s="70"/>
      <c r="L42" s="69"/>
      <c r="M42" s="69"/>
      <c r="N42" s="69"/>
      <c r="O42" s="93"/>
      <c r="P42" s="94"/>
      <c r="Q42" s="94"/>
      <c r="R42" s="91"/>
      <c r="S42" s="91"/>
      <c r="T42" s="96"/>
      <c r="U42" s="97"/>
      <c r="V42" s="97"/>
      <c r="W42" s="41"/>
      <c r="Y42" s="98"/>
      <c r="Z42" s="99"/>
      <c r="AA42" s="99"/>
    </row>
    <row r="43" spans="1:27" s="40" customFormat="1" ht="15.95" customHeight="1" x14ac:dyDescent="0.2">
      <c r="A43" s="69" t="s">
        <v>65</v>
      </c>
      <c r="B43" s="159">
        <v>0</v>
      </c>
      <c r="C43" s="69" t="s">
        <v>147</v>
      </c>
      <c r="D43" s="158"/>
      <c r="E43" s="55"/>
      <c r="F43" s="70"/>
      <c r="G43" s="70">
        <f>B43</f>
        <v>0</v>
      </c>
      <c r="H43" s="171"/>
      <c r="I43" s="156"/>
      <c r="J43" s="70"/>
      <c r="K43" s="70"/>
      <c r="L43" s="69"/>
      <c r="M43" s="69"/>
      <c r="N43" s="69"/>
      <c r="O43" s="91"/>
      <c r="P43" s="91"/>
      <c r="Q43" s="91"/>
      <c r="R43" s="91"/>
      <c r="S43" s="91"/>
      <c r="T43" s="96"/>
      <c r="U43" s="97"/>
      <c r="V43" s="97"/>
      <c r="W43" s="41"/>
      <c r="Y43" s="98"/>
      <c r="Z43" s="99"/>
      <c r="AA43" s="99"/>
    </row>
    <row r="44" spans="1:27" s="40" customFormat="1" ht="15.95" customHeight="1" x14ac:dyDescent="0.2">
      <c r="A44" s="69" t="s">
        <v>112</v>
      </c>
      <c r="B44" s="159">
        <v>0</v>
      </c>
      <c r="C44" s="69" t="s">
        <v>147</v>
      </c>
      <c r="D44" s="158"/>
      <c r="E44" s="55"/>
      <c r="F44" s="70"/>
      <c r="G44" s="70">
        <f>B44</f>
        <v>0</v>
      </c>
      <c r="H44" s="171"/>
      <c r="I44" s="65"/>
      <c r="J44" s="69"/>
      <c r="K44" s="69"/>
      <c r="L44" s="69"/>
      <c r="M44" s="69"/>
      <c r="N44" s="69"/>
      <c r="O44" s="91"/>
      <c r="P44" s="91"/>
      <c r="Q44" s="91"/>
      <c r="R44" s="91"/>
      <c r="S44" s="91"/>
      <c r="T44" s="41"/>
      <c r="U44" s="41"/>
      <c r="V44" s="41"/>
      <c r="W44" s="41"/>
    </row>
    <row r="45" spans="1:27" s="40" customFormat="1" ht="15.95" customHeight="1" x14ac:dyDescent="0.2">
      <c r="A45" s="69" t="s">
        <v>108</v>
      </c>
      <c r="B45" s="159">
        <v>0</v>
      </c>
      <c r="C45" s="69" t="s">
        <v>147</v>
      </c>
      <c r="D45" s="158"/>
      <c r="E45" s="55"/>
      <c r="F45" s="70"/>
      <c r="G45" s="70">
        <f>B45</f>
        <v>0</v>
      </c>
      <c r="H45" s="171"/>
      <c r="I45" s="182"/>
      <c r="J45" s="77"/>
      <c r="K45" s="77"/>
      <c r="L45" s="69"/>
      <c r="M45" s="69"/>
      <c r="N45" s="69"/>
      <c r="O45" s="91"/>
      <c r="P45" s="91"/>
      <c r="Q45" s="91"/>
      <c r="R45" s="91"/>
      <c r="S45" s="91"/>
      <c r="T45" s="90"/>
      <c r="U45" s="99"/>
      <c r="V45" s="99"/>
      <c r="Y45" s="98"/>
      <c r="Z45" s="99"/>
      <c r="AA45" s="99"/>
    </row>
    <row r="46" spans="1:27" s="40" customFormat="1" ht="15.95" customHeight="1" x14ac:dyDescent="0.2">
      <c r="A46" s="69" t="s">
        <v>111</v>
      </c>
      <c r="B46" s="183">
        <v>0</v>
      </c>
      <c r="C46" s="69" t="s">
        <v>145</v>
      </c>
      <c r="D46" s="159">
        <v>0</v>
      </c>
      <c r="E46" s="69" t="s">
        <v>146</v>
      </c>
      <c r="F46" s="70"/>
      <c r="G46" s="70">
        <f>D46*B46</f>
        <v>0</v>
      </c>
      <c r="H46" s="171"/>
      <c r="I46" s="182"/>
      <c r="J46" s="77"/>
      <c r="K46" s="77"/>
      <c r="L46" s="69"/>
      <c r="M46" s="69"/>
      <c r="N46" s="69"/>
      <c r="O46" s="91"/>
      <c r="P46" s="91"/>
      <c r="Q46" s="91"/>
      <c r="R46" s="91"/>
      <c r="S46" s="91"/>
      <c r="T46" s="90"/>
      <c r="U46" s="99"/>
      <c r="V46" s="99"/>
      <c r="Y46" s="98"/>
      <c r="Z46" s="99"/>
      <c r="AA46" s="99"/>
    </row>
    <row r="47" spans="1:27" s="40" customFormat="1" ht="15.95" customHeight="1" x14ac:dyDescent="0.2">
      <c r="A47" s="69" t="s">
        <v>110</v>
      </c>
      <c r="B47" s="157">
        <v>0</v>
      </c>
      <c r="C47" s="69" t="s">
        <v>177</v>
      </c>
      <c r="D47" s="159">
        <v>0</v>
      </c>
      <c r="E47" s="69" t="s">
        <v>176</v>
      </c>
      <c r="F47" s="69"/>
      <c r="G47" s="70">
        <f t="shared" ref="G47:G49" si="3">D47*B47</f>
        <v>0</v>
      </c>
      <c r="H47" s="171"/>
      <c r="I47" s="184" t="s">
        <v>181</v>
      </c>
      <c r="J47" s="77"/>
      <c r="K47" s="77"/>
      <c r="L47" s="69"/>
      <c r="M47" s="69"/>
      <c r="N47" s="69"/>
      <c r="O47" s="91"/>
      <c r="P47" s="91"/>
      <c r="Q47" s="91"/>
      <c r="R47" s="91"/>
      <c r="S47" s="91"/>
      <c r="T47" s="90"/>
      <c r="U47" s="99"/>
      <c r="V47" s="99"/>
      <c r="Y47" s="98"/>
      <c r="Z47" s="99"/>
      <c r="AA47" s="99"/>
    </row>
    <row r="48" spans="1:27" s="40" customFormat="1" ht="15.95" customHeight="1" x14ac:dyDescent="0.2">
      <c r="A48" s="69" t="s">
        <v>66</v>
      </c>
      <c r="B48" s="159">
        <v>0</v>
      </c>
      <c r="C48" s="69" t="s">
        <v>147</v>
      </c>
      <c r="D48" s="158"/>
      <c r="E48" s="69"/>
      <c r="F48" s="69"/>
      <c r="G48" s="70">
        <f>B48</f>
        <v>0</v>
      </c>
      <c r="H48" s="171"/>
      <c r="I48" s="182"/>
      <c r="J48" s="77"/>
      <c r="K48" s="77"/>
      <c r="L48" s="69"/>
      <c r="M48" s="69"/>
      <c r="N48" s="69"/>
      <c r="O48" s="91"/>
      <c r="P48" s="91"/>
      <c r="Q48" s="91"/>
      <c r="R48" s="91"/>
      <c r="S48" s="91"/>
      <c r="T48" s="90"/>
      <c r="U48" s="99"/>
      <c r="V48" s="99"/>
      <c r="Y48" s="98"/>
      <c r="Z48" s="99"/>
      <c r="AA48" s="99"/>
    </row>
    <row r="49" spans="1:27" s="40" customFormat="1" ht="15.95" customHeight="1" x14ac:dyDescent="0.2">
      <c r="A49" s="69" t="s">
        <v>89</v>
      </c>
      <c r="B49" s="152">
        <v>0</v>
      </c>
      <c r="C49" s="69" t="s">
        <v>103</v>
      </c>
      <c r="D49" s="185">
        <v>0</v>
      </c>
      <c r="E49" s="69" t="s">
        <v>148</v>
      </c>
      <c r="F49" s="69"/>
      <c r="G49" s="70">
        <f t="shared" si="3"/>
        <v>0</v>
      </c>
      <c r="H49" s="55"/>
      <c r="I49" s="78" t="s">
        <v>171</v>
      </c>
      <c r="J49" s="77"/>
      <c r="K49" s="77"/>
      <c r="L49" s="69"/>
      <c r="M49" s="69"/>
      <c r="N49" s="69"/>
      <c r="O49" s="91"/>
      <c r="P49" s="91"/>
      <c r="Q49" s="91"/>
      <c r="R49" s="91"/>
      <c r="S49" s="91"/>
      <c r="T49" s="90"/>
      <c r="U49" s="99"/>
      <c r="V49" s="99"/>
      <c r="Y49" s="98"/>
      <c r="Z49" s="99"/>
      <c r="AA49" s="99"/>
    </row>
    <row r="50" spans="1:27" s="40" customFormat="1" ht="15.95" customHeight="1" x14ac:dyDescent="0.2">
      <c r="A50" s="186" t="s">
        <v>149</v>
      </c>
      <c r="B50" s="187"/>
      <c r="C50" s="187"/>
      <c r="D50" s="188"/>
      <c r="E50" s="187"/>
      <c r="F50" s="156"/>
      <c r="G50" s="224">
        <f>SUM(G43:G49)</f>
        <v>0</v>
      </c>
      <c r="H50" s="57"/>
      <c r="I50" s="56"/>
      <c r="J50" s="171"/>
      <c r="K50" s="171"/>
      <c r="L50" s="55"/>
      <c r="M50" s="55"/>
      <c r="N50" s="55"/>
      <c r="T50" s="90"/>
      <c r="U50" s="99"/>
      <c r="V50" s="99"/>
      <c r="Y50" s="98"/>
      <c r="Z50" s="99"/>
      <c r="AA50" s="99"/>
    </row>
    <row r="51" spans="1:27" s="40" customFormat="1" ht="22.5" customHeight="1" x14ac:dyDescent="0.2">
      <c r="A51" s="231" t="s">
        <v>215</v>
      </c>
      <c r="B51" s="231"/>
      <c r="C51" s="231"/>
      <c r="D51" s="189">
        <v>0</v>
      </c>
      <c r="E51" s="190"/>
      <c r="F51" s="175"/>
      <c r="G51" s="166"/>
      <c r="H51" s="191"/>
      <c r="I51" s="192" t="s">
        <v>214</v>
      </c>
      <c r="J51" s="171"/>
      <c r="K51" s="171"/>
      <c r="L51" s="55"/>
      <c r="M51" s="55"/>
      <c r="N51" s="55"/>
      <c r="T51" s="90"/>
      <c r="U51" s="99"/>
      <c r="V51" s="99"/>
      <c r="Y51" s="98"/>
      <c r="Z51" s="99"/>
      <c r="AA51" s="99"/>
    </row>
    <row r="52" spans="1:27" s="40" customFormat="1" ht="15.95" customHeight="1" x14ac:dyDescent="0.2">
      <c r="A52" s="225" t="s">
        <v>212</v>
      </c>
      <c r="B52" s="169"/>
      <c r="C52" s="169"/>
      <c r="D52" s="169"/>
      <c r="E52" s="169"/>
      <c r="F52" s="53"/>
      <c r="G52" s="226">
        <f>D51*G50+G38</f>
        <v>0</v>
      </c>
      <c r="H52" s="57"/>
      <c r="I52" s="193"/>
      <c r="J52" s="171"/>
      <c r="K52" s="171"/>
      <c r="L52" s="55"/>
      <c r="M52" s="55"/>
      <c r="N52" s="55"/>
      <c r="T52" s="90"/>
      <c r="U52" s="99"/>
      <c r="V52" s="99"/>
      <c r="Y52" s="98"/>
      <c r="Z52" s="99"/>
      <c r="AA52" s="99"/>
    </row>
    <row r="53" spans="1:27" s="40" customFormat="1" ht="12.75" x14ac:dyDescent="0.2">
      <c r="A53" s="53"/>
      <c r="B53" s="53"/>
      <c r="C53" s="53"/>
      <c r="D53" s="53"/>
      <c r="E53" s="53"/>
      <c r="F53" s="69"/>
      <c r="G53" s="77"/>
      <c r="H53" s="55"/>
      <c r="I53" s="184"/>
      <c r="J53" s="171"/>
      <c r="K53" s="171"/>
      <c r="L53" s="55"/>
      <c r="M53" s="55"/>
      <c r="N53" s="55"/>
      <c r="T53" s="90"/>
      <c r="U53" s="99"/>
      <c r="V53" s="99"/>
      <c r="Y53" s="98"/>
      <c r="Z53" s="99"/>
      <c r="AA53" s="99"/>
    </row>
    <row r="54" spans="1:27" s="40" customFormat="1" ht="36.75" customHeight="1" x14ac:dyDescent="0.2">
      <c r="A54" s="194" t="s">
        <v>126</v>
      </c>
      <c r="B54" s="195" t="s">
        <v>90</v>
      </c>
      <c r="C54" s="196" t="s">
        <v>198</v>
      </c>
      <c r="D54" s="197" t="s">
        <v>184</v>
      </c>
      <c r="E54" s="197" t="s">
        <v>185</v>
      </c>
      <c r="F54" s="55"/>
      <c r="G54" s="197" t="s">
        <v>191</v>
      </c>
      <c r="H54" s="55"/>
      <c r="I54" s="198"/>
      <c r="J54" s="171"/>
      <c r="K54" s="171"/>
      <c r="L54" s="57"/>
      <c r="M54" s="57"/>
      <c r="N54" s="57"/>
      <c r="O54" s="41"/>
      <c r="P54" s="41"/>
      <c r="Q54" s="41"/>
      <c r="R54" s="41"/>
      <c r="S54" s="41"/>
      <c r="T54" s="90"/>
      <c r="U54" s="99"/>
      <c r="V54" s="99"/>
      <c r="Y54" s="98"/>
      <c r="Z54" s="99"/>
      <c r="AA54" s="99"/>
    </row>
    <row r="55" spans="1:27" s="40" customFormat="1" ht="15" customHeight="1" x14ac:dyDescent="0.2">
      <c r="A55" s="155" t="s">
        <v>116</v>
      </c>
      <c r="B55" s="152">
        <v>0</v>
      </c>
      <c r="C55" s="69" t="s">
        <v>62</v>
      </c>
      <c r="D55" s="153">
        <v>0</v>
      </c>
      <c r="E55" s="199">
        <f>B55*D55*365</f>
        <v>0</v>
      </c>
      <c r="F55" s="55"/>
      <c r="G55" s="70">
        <f>E55/12</f>
        <v>0</v>
      </c>
      <c r="H55" s="55"/>
      <c r="I55" s="78" t="s">
        <v>166</v>
      </c>
      <c r="J55" s="199"/>
      <c r="K55" s="199"/>
      <c r="L55" s="55"/>
      <c r="M55" s="55"/>
      <c r="N55" s="55"/>
      <c r="T55" s="90"/>
      <c r="U55" s="99"/>
      <c r="V55" s="99"/>
      <c r="Y55" s="98"/>
      <c r="Z55" s="99"/>
      <c r="AA55" s="99"/>
    </row>
    <row r="56" spans="1:27" s="40" customFormat="1" ht="15" customHeight="1" x14ac:dyDescent="0.2">
      <c r="A56" s="155" t="s">
        <v>183</v>
      </c>
      <c r="B56" s="157">
        <v>0</v>
      </c>
      <c r="C56" s="69" t="s">
        <v>197</v>
      </c>
      <c r="D56" s="158"/>
      <c r="E56" s="70">
        <f>B56</f>
        <v>0</v>
      </c>
      <c r="F56" s="57"/>
      <c r="G56" s="70">
        <f>E56/12</f>
        <v>0</v>
      </c>
      <c r="H56" s="55"/>
      <c r="I56" s="78" t="s">
        <v>201</v>
      </c>
      <c r="J56" s="199"/>
      <c r="K56" s="199"/>
      <c r="L56" s="55"/>
      <c r="M56" s="55"/>
      <c r="N56" s="55"/>
      <c r="T56" s="90"/>
      <c r="U56" s="99"/>
      <c r="V56" s="99"/>
      <c r="Y56" s="98"/>
      <c r="Z56" s="99"/>
      <c r="AA56" s="99"/>
    </row>
    <row r="57" spans="1:27" s="40" customFormat="1" ht="15" customHeight="1" x14ac:dyDescent="0.2">
      <c r="A57" s="69" t="s">
        <v>139</v>
      </c>
      <c r="B57" s="157">
        <v>0</v>
      </c>
      <c r="C57" s="69" t="s">
        <v>140</v>
      </c>
      <c r="D57" s="159">
        <v>0</v>
      </c>
      <c r="E57" s="70">
        <f>B57*D57</f>
        <v>0</v>
      </c>
      <c r="F57" s="55"/>
      <c r="G57" s="70">
        <f>E57/12</f>
        <v>0</v>
      </c>
      <c r="H57" s="55"/>
      <c r="I57" s="70"/>
      <c r="J57" s="69"/>
      <c r="K57" s="69"/>
      <c r="L57" s="69"/>
      <c r="M57" s="69"/>
      <c r="N57" s="69"/>
      <c r="O57" s="91"/>
      <c r="P57" s="91"/>
      <c r="Q57" s="91"/>
      <c r="R57" s="91"/>
      <c r="S57" s="91"/>
      <c r="T57" s="96"/>
      <c r="U57" s="97"/>
      <c r="V57" s="97"/>
      <c r="Y57" s="98"/>
      <c r="Z57" s="99"/>
      <c r="AA57" s="99"/>
    </row>
    <row r="58" spans="1:27" s="40" customFormat="1" ht="15" customHeight="1" x14ac:dyDescent="0.2">
      <c r="A58" s="69" t="s">
        <v>138</v>
      </c>
      <c r="B58" s="157">
        <v>0</v>
      </c>
      <c r="C58" s="69" t="s">
        <v>140</v>
      </c>
      <c r="D58" s="159">
        <v>0</v>
      </c>
      <c r="E58" s="70">
        <f t="shared" ref="E58:E59" si="4">B58*D58</f>
        <v>0</v>
      </c>
      <c r="F58" s="55"/>
      <c r="G58" s="70">
        <f t="shared" ref="G58:G64" si="5">E58/12</f>
        <v>0</v>
      </c>
      <c r="H58" s="55"/>
      <c r="I58" s="174"/>
      <c r="J58" s="69"/>
      <c r="K58" s="69"/>
      <c r="L58" s="69"/>
      <c r="M58" s="69"/>
      <c r="N58" s="69"/>
      <c r="O58" s="91"/>
      <c r="P58" s="91"/>
      <c r="Q58" s="91"/>
      <c r="R58" s="91"/>
      <c r="S58" s="91"/>
      <c r="T58" s="96"/>
      <c r="U58" s="97"/>
      <c r="V58" s="97"/>
      <c r="Y58" s="98"/>
      <c r="Z58" s="99"/>
      <c r="AA58" s="99"/>
    </row>
    <row r="59" spans="1:27" s="40" customFormat="1" ht="15" customHeight="1" x14ac:dyDescent="0.2">
      <c r="A59" s="69" t="s">
        <v>95</v>
      </c>
      <c r="B59" s="157">
        <v>0</v>
      </c>
      <c r="C59" s="69" t="s">
        <v>140</v>
      </c>
      <c r="D59" s="159">
        <v>0</v>
      </c>
      <c r="E59" s="70">
        <f t="shared" si="4"/>
        <v>0</v>
      </c>
      <c r="F59" s="55"/>
      <c r="G59" s="70">
        <f t="shared" si="5"/>
        <v>0</v>
      </c>
      <c r="H59" s="55"/>
      <c r="I59" s="171"/>
      <c r="J59" s="199"/>
      <c r="K59" s="199"/>
      <c r="L59" s="55"/>
      <c r="M59" s="55"/>
      <c r="N59" s="55"/>
      <c r="T59" s="90"/>
      <c r="U59" s="99"/>
      <c r="V59" s="99"/>
      <c r="Y59" s="98"/>
      <c r="Z59" s="99"/>
      <c r="AA59" s="99"/>
    </row>
    <row r="60" spans="1:27" s="40" customFormat="1" ht="15" customHeight="1" x14ac:dyDescent="0.2">
      <c r="A60" s="69" t="s">
        <v>113</v>
      </c>
      <c r="B60" s="160">
        <v>0</v>
      </c>
      <c r="C60" s="55" t="s">
        <v>200</v>
      </c>
      <c r="D60" s="158"/>
      <c r="E60" s="70">
        <f>B60</f>
        <v>0</v>
      </c>
      <c r="F60" s="55"/>
      <c r="G60" s="70">
        <f t="shared" si="5"/>
        <v>0</v>
      </c>
      <c r="H60" s="55"/>
      <c r="I60" s="171"/>
      <c r="J60" s="199"/>
      <c r="K60" s="199"/>
      <c r="L60" s="55"/>
      <c r="M60" s="55"/>
      <c r="N60" s="55"/>
      <c r="T60" s="90"/>
      <c r="U60" s="99"/>
      <c r="V60" s="99"/>
      <c r="Y60" s="98"/>
      <c r="Z60" s="99"/>
      <c r="AA60" s="99"/>
    </row>
    <row r="61" spans="1:27" s="40" customFormat="1" ht="15" customHeight="1" x14ac:dyDescent="0.2">
      <c r="A61" s="69" t="s">
        <v>115</v>
      </c>
      <c r="B61" s="160">
        <v>0</v>
      </c>
      <c r="C61" s="55" t="s">
        <v>199</v>
      </c>
      <c r="D61" s="158"/>
      <c r="E61" s="70">
        <f>B61</f>
        <v>0</v>
      </c>
      <c r="F61" s="55"/>
      <c r="G61" s="70">
        <f t="shared" si="5"/>
        <v>0</v>
      </c>
      <c r="H61" s="55"/>
      <c r="I61" s="57"/>
      <c r="J61" s="55"/>
      <c r="K61" s="55"/>
      <c r="L61" s="55"/>
      <c r="M61" s="55"/>
      <c r="N61" s="55"/>
    </row>
    <row r="62" spans="1:27" s="40" customFormat="1" ht="15" customHeight="1" x14ac:dyDescent="0.2">
      <c r="A62" s="69" t="s">
        <v>114</v>
      </c>
      <c r="B62" s="160">
        <v>0</v>
      </c>
      <c r="C62" s="55" t="s">
        <v>39</v>
      </c>
      <c r="D62" s="158"/>
      <c r="E62" s="70">
        <f>B62</f>
        <v>0</v>
      </c>
      <c r="F62" s="55"/>
      <c r="G62" s="70">
        <f t="shared" si="5"/>
        <v>0</v>
      </c>
      <c r="H62" s="55"/>
      <c r="I62" s="57"/>
      <c r="J62" s="55"/>
      <c r="K62" s="55"/>
      <c r="L62" s="55"/>
      <c r="M62" s="55"/>
      <c r="N62" s="55"/>
    </row>
    <row r="63" spans="1:27" s="40" customFormat="1" ht="15" customHeight="1" x14ac:dyDescent="0.2">
      <c r="A63" s="69" t="s">
        <v>66</v>
      </c>
      <c r="B63" s="160">
        <v>0</v>
      </c>
      <c r="C63" s="161" t="s">
        <v>141</v>
      </c>
      <c r="D63" s="158"/>
      <c r="E63" s="70">
        <f>B63*12</f>
        <v>0</v>
      </c>
      <c r="F63" s="55"/>
      <c r="G63" s="70">
        <f t="shared" si="5"/>
        <v>0</v>
      </c>
      <c r="H63" s="55"/>
      <c r="I63" s="55"/>
      <c r="J63" s="55"/>
      <c r="K63" s="55"/>
      <c r="L63" s="55"/>
      <c r="M63" s="55"/>
      <c r="N63" s="55"/>
    </row>
    <row r="64" spans="1:27" s="40" customFormat="1" ht="15" customHeight="1" x14ac:dyDescent="0.2">
      <c r="A64" s="69" t="s">
        <v>91</v>
      </c>
      <c r="B64" s="152">
        <v>0</v>
      </c>
      <c r="C64" s="69" t="s">
        <v>100</v>
      </c>
      <c r="D64" s="163">
        <v>0</v>
      </c>
      <c r="E64" s="199">
        <f>B64*D64*52</f>
        <v>0</v>
      </c>
      <c r="F64" s="55"/>
      <c r="G64" s="70">
        <f t="shared" si="5"/>
        <v>0</v>
      </c>
      <c r="H64" s="55"/>
      <c r="I64" s="78" t="s">
        <v>171</v>
      </c>
      <c r="J64" s="55"/>
      <c r="K64" s="55"/>
      <c r="L64" s="55"/>
      <c r="M64" s="55"/>
      <c r="N64" s="55"/>
    </row>
    <row r="65" spans="1:24" s="40" customFormat="1" ht="15.95" customHeight="1" x14ac:dyDescent="0.2">
      <c r="A65" s="200" t="s">
        <v>69</v>
      </c>
      <c r="B65" s="201"/>
      <c r="C65" s="201"/>
      <c r="D65" s="200"/>
      <c r="E65" s="202">
        <f>SUM(E55:E64)</f>
        <v>0</v>
      </c>
      <c r="F65" s="55"/>
      <c r="G65" s="202">
        <f>SUM(G55:G64)</f>
        <v>0</v>
      </c>
      <c r="H65" s="55"/>
      <c r="I65" s="78"/>
      <c r="J65" s="55"/>
      <c r="K65" s="55"/>
      <c r="L65" s="55"/>
      <c r="M65" s="55"/>
      <c r="N65" s="55"/>
    </row>
    <row r="66" spans="1:24" s="40" customFormat="1" ht="15.95" customHeight="1" x14ac:dyDescent="0.2">
      <c r="A66" s="227" t="s">
        <v>153</v>
      </c>
      <c r="B66" s="228">
        <v>0</v>
      </c>
      <c r="C66" s="229" t="s">
        <v>71</v>
      </c>
      <c r="D66" s="53"/>
      <c r="E66" s="77"/>
      <c r="F66" s="55"/>
      <c r="G66" s="77"/>
      <c r="H66" s="55"/>
      <c r="I66" s="78"/>
      <c r="J66" s="55"/>
      <c r="K66" s="55"/>
      <c r="L66" s="55"/>
      <c r="M66" s="55"/>
      <c r="N66" s="55"/>
    </row>
    <row r="67" spans="1:24" s="40" customFormat="1" ht="15.95" customHeight="1" x14ac:dyDescent="0.2">
      <c r="A67" s="227"/>
      <c r="B67" s="228"/>
      <c r="C67" s="229"/>
      <c r="D67" s="53"/>
      <c r="E67" s="77"/>
      <c r="F67" s="55"/>
      <c r="G67" s="77"/>
      <c r="H67" s="55"/>
      <c r="I67" s="78"/>
      <c r="J67" s="55"/>
      <c r="K67" s="55"/>
      <c r="L67" s="55"/>
      <c r="M67" s="55"/>
      <c r="N67" s="55"/>
    </row>
    <row r="68" spans="1:24" s="40" customFormat="1" ht="10.5" customHeight="1" x14ac:dyDescent="0.2">
      <c r="A68" s="69"/>
      <c r="B68" s="55"/>
      <c r="C68" s="55"/>
      <c r="D68" s="55"/>
      <c r="E68" s="55"/>
      <c r="F68" s="55"/>
      <c r="G68" s="55"/>
      <c r="H68" s="55"/>
      <c r="I68" s="78"/>
      <c r="J68" s="55"/>
      <c r="K68" s="55"/>
      <c r="L68" s="55"/>
      <c r="M68" s="55"/>
      <c r="N68" s="55"/>
    </row>
    <row r="69" spans="1:24" s="40" customFormat="1" ht="38.25" customHeight="1" x14ac:dyDescent="0.2">
      <c r="A69" s="204" t="s">
        <v>94</v>
      </c>
      <c r="B69" s="205" t="s">
        <v>90</v>
      </c>
      <c r="C69" s="206" t="s">
        <v>198</v>
      </c>
      <c r="D69" s="207" t="s">
        <v>184</v>
      </c>
      <c r="E69" s="208" t="s">
        <v>186</v>
      </c>
      <c r="F69" s="55"/>
      <c r="G69" s="208" t="s">
        <v>192</v>
      </c>
      <c r="H69" s="55"/>
      <c r="I69" s="78"/>
      <c r="J69" s="55"/>
      <c r="K69" s="55"/>
      <c r="L69" s="55"/>
      <c r="M69" s="55"/>
      <c r="N69" s="55"/>
    </row>
    <row r="70" spans="1:24" s="40" customFormat="1" ht="15" customHeight="1" x14ac:dyDescent="0.2">
      <c r="A70" s="69" t="s">
        <v>61</v>
      </c>
      <c r="B70" s="152">
        <v>0</v>
      </c>
      <c r="C70" s="69" t="s">
        <v>62</v>
      </c>
      <c r="D70" s="153">
        <v>0</v>
      </c>
      <c r="E70" s="70">
        <f>B70*D70*365</f>
        <v>0</v>
      </c>
      <c r="F70" s="55"/>
      <c r="G70" s="70">
        <f>E70/12</f>
        <v>0</v>
      </c>
      <c r="H70" s="55"/>
      <c r="I70" s="78" t="s">
        <v>166</v>
      </c>
      <c r="J70" s="55"/>
      <c r="K70" s="55"/>
      <c r="L70" s="55"/>
      <c r="M70" s="55"/>
      <c r="N70" s="55"/>
    </row>
    <row r="71" spans="1:24" s="40" customFormat="1" ht="15" customHeight="1" x14ac:dyDescent="0.2">
      <c r="A71" s="155" t="s">
        <v>116</v>
      </c>
      <c r="B71" s="152">
        <v>0</v>
      </c>
      <c r="C71" s="69" t="s">
        <v>62</v>
      </c>
      <c r="D71" s="153">
        <v>0</v>
      </c>
      <c r="E71" s="70">
        <f t="shared" ref="E71" si="6">B71*D71*365</f>
        <v>0</v>
      </c>
      <c r="F71" s="55"/>
      <c r="G71" s="70">
        <f>E71/12</f>
        <v>0</v>
      </c>
      <c r="H71" s="55"/>
      <c r="I71" s="78" t="s">
        <v>166</v>
      </c>
      <c r="J71" s="55"/>
      <c r="K71" s="55"/>
      <c r="L71" s="55"/>
      <c r="M71" s="55"/>
      <c r="N71" s="55"/>
    </row>
    <row r="72" spans="1:24" s="40" customFormat="1" ht="15" customHeight="1" x14ac:dyDescent="0.2">
      <c r="A72" s="69" t="s">
        <v>60</v>
      </c>
      <c r="B72" s="152">
        <v>0</v>
      </c>
      <c r="C72" s="69" t="s">
        <v>63</v>
      </c>
      <c r="D72" s="153">
        <v>0</v>
      </c>
      <c r="E72" s="70">
        <f>B72*D72*52</f>
        <v>0</v>
      </c>
      <c r="F72" s="55"/>
      <c r="G72" s="70">
        <f>E72/12</f>
        <v>0</v>
      </c>
      <c r="H72" s="55"/>
      <c r="I72" s="78" t="s">
        <v>166</v>
      </c>
      <c r="J72" s="55"/>
      <c r="K72" s="55"/>
      <c r="L72" s="55"/>
      <c r="M72" s="55"/>
      <c r="N72" s="55"/>
    </row>
    <row r="73" spans="1:24" s="40" customFormat="1" ht="15" customHeight="1" x14ac:dyDescent="0.2">
      <c r="A73" s="155" t="s">
        <v>183</v>
      </c>
      <c r="B73" s="157">
        <v>0</v>
      </c>
      <c r="C73" s="69" t="s">
        <v>197</v>
      </c>
      <c r="D73" s="158"/>
      <c r="E73" s="70">
        <f>B73</f>
        <v>0</v>
      </c>
      <c r="F73" s="57"/>
      <c r="G73" s="70">
        <f>E73/12</f>
        <v>0</v>
      </c>
      <c r="H73" s="55"/>
      <c r="I73" s="78" t="s">
        <v>201</v>
      </c>
      <c r="J73" s="55"/>
      <c r="K73" s="55"/>
      <c r="L73" s="55"/>
      <c r="M73" s="55"/>
      <c r="N73" s="55"/>
    </row>
    <row r="74" spans="1:24" s="40" customFormat="1" ht="15" customHeight="1" x14ac:dyDescent="0.2">
      <c r="A74" s="69" t="s">
        <v>139</v>
      </c>
      <c r="B74" s="157">
        <v>0</v>
      </c>
      <c r="C74" s="69" t="s">
        <v>140</v>
      </c>
      <c r="D74" s="159">
        <v>0</v>
      </c>
      <c r="E74" s="70">
        <f t="shared" ref="E74:E77" si="7">B74*D74</f>
        <v>0</v>
      </c>
      <c r="F74" s="55"/>
      <c r="G74" s="70">
        <f t="shared" ref="G74:G80" si="8">E74/12</f>
        <v>0</v>
      </c>
      <c r="H74" s="55"/>
      <c r="I74" s="156"/>
      <c r="J74" s="69"/>
      <c r="K74" s="69"/>
      <c r="L74" s="69"/>
      <c r="M74" s="69"/>
      <c r="N74" s="69"/>
      <c r="O74" s="91"/>
      <c r="P74" s="91"/>
      <c r="Q74" s="91"/>
      <c r="R74" s="91"/>
      <c r="S74" s="91"/>
      <c r="T74" s="96"/>
      <c r="U74" s="97"/>
      <c r="V74" s="97"/>
      <c r="W74" s="41"/>
      <c r="X74" s="41"/>
    </row>
    <row r="75" spans="1:24" s="40" customFormat="1" ht="15" customHeight="1" x14ac:dyDescent="0.2">
      <c r="A75" s="69" t="s">
        <v>138</v>
      </c>
      <c r="B75" s="157">
        <v>0</v>
      </c>
      <c r="C75" s="69" t="s">
        <v>140</v>
      </c>
      <c r="D75" s="159">
        <v>0</v>
      </c>
      <c r="E75" s="70">
        <f t="shared" si="7"/>
        <v>0</v>
      </c>
      <c r="F75" s="55"/>
      <c r="G75" s="70">
        <f t="shared" si="8"/>
        <v>0</v>
      </c>
      <c r="H75" s="55"/>
      <c r="I75" s="209"/>
      <c r="J75" s="69"/>
      <c r="K75" s="69"/>
      <c r="L75" s="69"/>
      <c r="M75" s="69"/>
      <c r="N75" s="69"/>
      <c r="O75" s="91"/>
      <c r="P75" s="91"/>
      <c r="Q75" s="91"/>
      <c r="R75" s="91"/>
      <c r="S75" s="91"/>
      <c r="T75" s="96"/>
      <c r="U75" s="97"/>
      <c r="V75" s="97"/>
      <c r="W75" s="41"/>
      <c r="X75" s="41"/>
    </row>
    <row r="76" spans="1:24" s="40" customFormat="1" ht="15" customHeight="1" x14ac:dyDescent="0.2">
      <c r="A76" s="69" t="s">
        <v>117</v>
      </c>
      <c r="B76" s="157">
        <v>0</v>
      </c>
      <c r="C76" s="69" t="s">
        <v>140</v>
      </c>
      <c r="D76" s="159">
        <v>0</v>
      </c>
      <c r="E76" s="70">
        <f t="shared" si="7"/>
        <v>0</v>
      </c>
      <c r="F76" s="55"/>
      <c r="G76" s="70">
        <f t="shared" si="8"/>
        <v>0</v>
      </c>
      <c r="H76" s="55"/>
      <c r="I76" s="78"/>
      <c r="J76" s="55"/>
      <c r="K76" s="55"/>
      <c r="L76" s="55"/>
      <c r="M76" s="55"/>
      <c r="N76" s="55"/>
    </row>
    <row r="77" spans="1:24" s="40" customFormat="1" ht="15" customHeight="1" x14ac:dyDescent="0.2">
      <c r="A77" s="69" t="s">
        <v>95</v>
      </c>
      <c r="B77" s="157">
        <v>0</v>
      </c>
      <c r="C77" s="69" t="s">
        <v>140</v>
      </c>
      <c r="D77" s="159">
        <v>0</v>
      </c>
      <c r="E77" s="70">
        <f t="shared" si="7"/>
        <v>0</v>
      </c>
      <c r="F77" s="55"/>
      <c r="G77" s="70">
        <f t="shared" si="8"/>
        <v>0</v>
      </c>
      <c r="H77" s="55"/>
      <c r="I77" s="78"/>
      <c r="J77" s="55"/>
      <c r="K77" s="55"/>
      <c r="L77" s="55"/>
      <c r="M77" s="55"/>
      <c r="N77" s="55"/>
    </row>
    <row r="78" spans="1:24" s="40" customFormat="1" ht="15" customHeight="1" x14ac:dyDescent="0.2">
      <c r="A78" s="69" t="s">
        <v>118</v>
      </c>
      <c r="B78" s="160">
        <v>0</v>
      </c>
      <c r="C78" s="55" t="s">
        <v>199</v>
      </c>
      <c r="D78" s="158"/>
      <c r="E78" s="70">
        <f>B78</f>
        <v>0</v>
      </c>
      <c r="F78" s="55"/>
      <c r="G78" s="70">
        <f t="shared" si="8"/>
        <v>0</v>
      </c>
      <c r="H78" s="55"/>
      <c r="I78" s="78"/>
      <c r="J78" s="55"/>
      <c r="K78" s="55"/>
      <c r="L78" s="55"/>
      <c r="M78" s="55"/>
      <c r="N78" s="55"/>
    </row>
    <row r="79" spans="1:24" s="40" customFormat="1" ht="15" customHeight="1" x14ac:dyDescent="0.2">
      <c r="A79" s="69" t="s">
        <v>66</v>
      </c>
      <c r="B79" s="160">
        <v>0</v>
      </c>
      <c r="C79" s="161" t="s">
        <v>141</v>
      </c>
      <c r="D79" s="158"/>
      <c r="E79" s="70">
        <f>B79*12</f>
        <v>0</v>
      </c>
      <c r="F79" s="55"/>
      <c r="G79" s="70">
        <f t="shared" si="8"/>
        <v>0</v>
      </c>
      <c r="H79" s="55"/>
      <c r="I79" s="78"/>
      <c r="J79" s="55"/>
      <c r="K79" s="55"/>
      <c r="L79" s="55"/>
      <c r="M79" s="55"/>
      <c r="N79" s="55"/>
    </row>
    <row r="80" spans="1:24" s="40" customFormat="1" ht="15" customHeight="1" x14ac:dyDescent="0.2">
      <c r="A80" s="69" t="s">
        <v>91</v>
      </c>
      <c r="B80" s="162">
        <v>0</v>
      </c>
      <c r="C80" s="55" t="s">
        <v>100</v>
      </c>
      <c r="D80" s="163">
        <v>0</v>
      </c>
      <c r="E80" s="70">
        <f>B80*52*D80</f>
        <v>0</v>
      </c>
      <c r="F80" s="55"/>
      <c r="G80" s="70">
        <f t="shared" si="8"/>
        <v>0</v>
      </c>
      <c r="H80" s="55"/>
      <c r="I80" s="78" t="s">
        <v>171</v>
      </c>
      <c r="J80" s="55"/>
      <c r="K80" s="55"/>
      <c r="L80" s="55"/>
      <c r="M80" s="55"/>
      <c r="N80" s="55"/>
    </row>
    <row r="81" spans="1:14" s="40" customFormat="1" ht="17.100000000000001" customHeight="1" x14ac:dyDescent="0.2">
      <c r="A81" s="210" t="s">
        <v>88</v>
      </c>
      <c r="B81" s="210"/>
      <c r="C81" s="210"/>
      <c r="D81" s="210"/>
      <c r="E81" s="211">
        <f>SUM(E70:E80)</f>
        <v>0</v>
      </c>
      <c r="F81" s="55"/>
      <c r="G81" s="211">
        <f>SUM(G70:G80)</f>
        <v>0</v>
      </c>
      <c r="H81" s="55"/>
      <c r="I81" s="78"/>
      <c r="J81" s="55"/>
      <c r="K81" s="55"/>
      <c r="L81" s="55"/>
      <c r="M81" s="55"/>
      <c r="N81" s="55"/>
    </row>
    <row r="82" spans="1:14" s="40" customFormat="1" ht="16.5" customHeight="1" x14ac:dyDescent="0.2">
      <c r="A82" s="227" t="s">
        <v>154</v>
      </c>
      <c r="B82" s="228">
        <v>0</v>
      </c>
      <c r="C82" s="229" t="s">
        <v>71</v>
      </c>
      <c r="D82" s="55"/>
      <c r="E82" s="55"/>
      <c r="F82" s="55"/>
      <c r="G82" s="70"/>
      <c r="H82" s="55"/>
      <c r="I82" s="78"/>
      <c r="J82" s="55"/>
      <c r="K82" s="55"/>
      <c r="L82" s="55"/>
      <c r="M82" s="55"/>
      <c r="N82" s="55"/>
    </row>
    <row r="83" spans="1:14" s="40" customFormat="1" ht="16.5" customHeight="1" x14ac:dyDescent="0.2">
      <c r="A83" s="227"/>
      <c r="B83" s="228"/>
      <c r="C83" s="229"/>
      <c r="D83" s="55"/>
      <c r="E83" s="55"/>
      <c r="F83" s="55"/>
      <c r="G83" s="70"/>
      <c r="H83" s="55"/>
      <c r="I83" s="78"/>
      <c r="J83" s="55"/>
      <c r="K83" s="55"/>
      <c r="L83" s="55"/>
      <c r="M83" s="55"/>
      <c r="N83" s="55"/>
    </row>
    <row r="84" spans="1:14" s="40" customFormat="1" ht="12.75" x14ac:dyDescent="0.2">
      <c r="A84" s="55"/>
      <c r="B84" s="55"/>
      <c r="C84" s="55"/>
      <c r="D84" s="55"/>
      <c r="E84" s="55"/>
      <c r="F84" s="55"/>
      <c r="G84" s="55"/>
      <c r="H84" s="55"/>
      <c r="I84" s="78"/>
      <c r="J84" s="55"/>
      <c r="K84" s="55"/>
      <c r="L84" s="55"/>
      <c r="M84" s="55"/>
      <c r="N84" s="55"/>
    </row>
    <row r="85" spans="1:14" s="40" customFormat="1" ht="39" customHeight="1" x14ac:dyDescent="0.2">
      <c r="A85" s="212" t="s">
        <v>102</v>
      </c>
      <c r="B85" s="213" t="s">
        <v>90</v>
      </c>
      <c r="C85" s="214" t="s">
        <v>188</v>
      </c>
      <c r="D85" s="215" t="s">
        <v>184</v>
      </c>
      <c r="E85" s="215"/>
      <c r="F85" s="190"/>
      <c r="G85" s="215" t="s">
        <v>157</v>
      </c>
      <c r="H85" s="55"/>
      <c r="I85" s="78"/>
      <c r="J85" s="55"/>
      <c r="K85" s="55"/>
      <c r="L85" s="55"/>
      <c r="M85" s="55"/>
      <c r="N85" s="55"/>
    </row>
    <row r="86" spans="1:14" s="40" customFormat="1" ht="15.95" customHeight="1" x14ac:dyDescent="0.2">
      <c r="A86" s="69" t="s">
        <v>217</v>
      </c>
      <c r="B86" s="160">
        <v>0</v>
      </c>
      <c r="C86" s="55" t="s">
        <v>158</v>
      </c>
      <c r="D86" s="163">
        <v>0</v>
      </c>
      <c r="E86" s="70"/>
      <c r="F86" s="55"/>
      <c r="G86" s="70">
        <f>B86*D86</f>
        <v>0</v>
      </c>
      <c r="H86" s="55"/>
      <c r="I86" s="78" t="s">
        <v>162</v>
      </c>
      <c r="J86" s="55"/>
      <c r="K86" s="55"/>
      <c r="L86" s="55"/>
      <c r="M86" s="55"/>
      <c r="N86" s="55"/>
    </row>
    <row r="87" spans="1:14" s="40" customFormat="1" ht="15.95" customHeight="1" x14ac:dyDescent="0.2">
      <c r="A87" s="69" t="s">
        <v>104</v>
      </c>
      <c r="B87" s="160">
        <v>0</v>
      </c>
      <c r="C87" s="55" t="s">
        <v>158</v>
      </c>
      <c r="D87" s="163">
        <v>0</v>
      </c>
      <c r="E87" s="70"/>
      <c r="F87" s="55"/>
      <c r="G87" s="70">
        <f>B87*D87</f>
        <v>0</v>
      </c>
      <c r="H87" s="55"/>
      <c r="I87" s="78" t="s">
        <v>162</v>
      </c>
      <c r="J87" s="55"/>
      <c r="K87" s="55"/>
      <c r="L87" s="55"/>
      <c r="M87" s="55"/>
      <c r="N87" s="55"/>
    </row>
    <row r="88" spans="1:14" s="40" customFormat="1" ht="15.95" customHeight="1" x14ac:dyDescent="0.2">
      <c r="A88" s="69" t="s">
        <v>68</v>
      </c>
      <c r="B88" s="157">
        <v>0</v>
      </c>
      <c r="C88" s="69" t="s">
        <v>174</v>
      </c>
      <c r="D88" s="157">
        <v>0</v>
      </c>
      <c r="E88" s="53"/>
      <c r="F88" s="55"/>
      <c r="G88" s="70">
        <f>B88*D88</f>
        <v>0</v>
      </c>
      <c r="H88" s="55"/>
      <c r="I88" s="78" t="s">
        <v>175</v>
      </c>
      <c r="J88" s="55"/>
      <c r="K88" s="55"/>
      <c r="L88" s="55"/>
      <c r="M88" s="55"/>
      <c r="N88" s="55"/>
    </row>
    <row r="89" spans="1:14" s="40" customFormat="1" ht="15.95" customHeight="1" x14ac:dyDescent="0.2">
      <c r="A89" s="57" t="s">
        <v>161</v>
      </c>
      <c r="B89" s="159">
        <v>0</v>
      </c>
      <c r="C89" s="69" t="s">
        <v>141</v>
      </c>
      <c r="D89" s="158"/>
      <c r="E89" s="55"/>
      <c r="F89" s="55"/>
      <c r="G89" s="216">
        <f>B89</f>
        <v>0</v>
      </c>
      <c r="H89" s="55"/>
      <c r="I89" s="78" t="s">
        <v>196</v>
      </c>
      <c r="J89" s="55"/>
      <c r="K89" s="55"/>
      <c r="L89" s="55"/>
      <c r="M89" s="55"/>
      <c r="N89" s="55"/>
    </row>
    <row r="90" spans="1:14" s="40" customFormat="1" ht="17.100000000000001" customHeight="1" x14ac:dyDescent="0.2">
      <c r="A90" s="217" t="s">
        <v>88</v>
      </c>
      <c r="B90" s="217"/>
      <c r="C90" s="217"/>
      <c r="D90" s="217"/>
      <c r="E90" s="218"/>
      <c r="F90" s="55"/>
      <c r="G90" s="218">
        <f>SUM(G86:G89)</f>
        <v>0</v>
      </c>
      <c r="H90" s="55"/>
      <c r="I90" s="78" t="s">
        <v>180</v>
      </c>
      <c r="J90" s="55"/>
      <c r="K90" s="55"/>
      <c r="L90" s="55"/>
      <c r="M90" s="55"/>
      <c r="N90" s="55"/>
    </row>
    <row r="91" spans="1:14" s="40" customFormat="1" ht="20.100000000000001" customHeight="1" x14ac:dyDescent="0.2">
      <c r="A91" s="53" t="s">
        <v>159</v>
      </c>
      <c r="B91" s="203">
        <v>0</v>
      </c>
      <c r="C91" s="164" t="s">
        <v>71</v>
      </c>
      <c r="D91" s="55"/>
      <c r="E91" s="55"/>
      <c r="F91" s="55"/>
      <c r="G91" s="55"/>
      <c r="H91" s="55"/>
      <c r="I91" s="55"/>
      <c r="J91" s="55"/>
      <c r="K91" s="55"/>
      <c r="L91" s="55"/>
      <c r="M91" s="55"/>
      <c r="N91" s="55"/>
    </row>
    <row r="92" spans="1:14" x14ac:dyDescent="0.25">
      <c r="A92" s="219"/>
      <c r="B92" s="219"/>
      <c r="C92" s="219"/>
      <c r="D92" s="219"/>
      <c r="E92" s="219"/>
      <c r="F92" s="219"/>
      <c r="G92" s="219"/>
      <c r="H92" s="219"/>
      <c r="I92" s="219"/>
      <c r="J92" s="219"/>
      <c r="K92" s="219"/>
      <c r="L92" s="219"/>
      <c r="M92" s="219"/>
      <c r="N92" s="219"/>
    </row>
    <row r="93" spans="1:14" x14ac:dyDescent="0.25">
      <c r="A93" s="219"/>
      <c r="B93" s="219"/>
      <c r="C93" s="219"/>
      <c r="D93" s="219"/>
      <c r="E93" s="219"/>
      <c r="F93" s="219"/>
      <c r="G93" s="219"/>
      <c r="H93" s="219"/>
      <c r="I93" s="219"/>
      <c r="J93" s="219"/>
      <c r="K93" s="219"/>
      <c r="L93" s="219"/>
      <c r="M93" s="219"/>
      <c r="N93" s="219"/>
    </row>
    <row r="94" spans="1:14" x14ac:dyDescent="0.25">
      <c r="A94" s="219"/>
      <c r="B94" s="219"/>
      <c r="C94" s="219"/>
      <c r="D94" s="219"/>
      <c r="E94" s="219"/>
      <c r="F94" s="219"/>
      <c r="G94" s="219"/>
      <c r="H94" s="219"/>
      <c r="I94" s="219"/>
      <c r="J94" s="219"/>
      <c r="K94" s="219"/>
      <c r="L94" s="219"/>
      <c r="M94" s="219"/>
      <c r="N94" s="219"/>
    </row>
    <row r="95" spans="1:14" x14ac:dyDescent="0.25">
      <c r="A95" s="219"/>
      <c r="B95" s="219"/>
      <c r="C95" s="219"/>
      <c r="D95" s="219"/>
      <c r="E95" s="219"/>
      <c r="F95" s="219"/>
      <c r="G95" s="219"/>
      <c r="H95" s="219"/>
      <c r="I95" s="219"/>
      <c r="J95" s="219"/>
      <c r="K95" s="219"/>
      <c r="L95" s="219"/>
      <c r="M95" s="219"/>
      <c r="N95" s="219"/>
    </row>
  </sheetData>
  <sheetProtection password="CC3D" sheet="1" objects="1" scenarios="1" selectLockedCells="1"/>
  <mergeCells count="1">
    <mergeCell ref="A51:C51"/>
  </mergeCells>
  <phoneticPr fontId="10" type="noConversion"/>
  <pageMargins left="0.31" right="0.2" top="0.55000000000000004" bottom="0.75000000000000011" header="0.11314960629921259" footer="0.31"/>
  <pageSetup paperSize="9" scale="98" fitToHeight="0" orientation="landscape" horizontalDpi="1200" verticalDpi="1200" r:id="rId1"/>
  <headerFooter>
    <oddFooter>&amp;L&amp;"Verdana,Kursiv"&amp;8&amp;K000000&amp;D&amp;R&amp;"Verdana,Kursiv"&amp;8&amp;K000000HNS &amp;F/&amp;A</oddFooter>
  </headerFooter>
  <rowBreaks count="2" manualBreakCount="2">
    <brk id="53" max="16383" man="1"/>
    <brk id="67"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55"/>
  <sheetViews>
    <sheetView showGridLines="0" zoomScaleNormal="100" zoomScaleSheetLayoutView="80" workbookViewId="0">
      <selection activeCell="D11" sqref="D11"/>
    </sheetView>
  </sheetViews>
  <sheetFormatPr defaultColWidth="11.42578125" defaultRowHeight="15" x14ac:dyDescent="0.25"/>
  <cols>
    <col min="1" max="1" width="11.7109375" customWidth="1"/>
    <col min="2" max="2" width="4.28515625" customWidth="1"/>
    <col min="3" max="3" width="17.42578125" customWidth="1"/>
    <col min="4" max="4" width="9.140625" customWidth="1"/>
    <col min="5" max="5" width="11.140625" customWidth="1"/>
    <col min="6" max="6" width="10.42578125" customWidth="1"/>
    <col min="7" max="7" width="9.42578125" customWidth="1"/>
    <col min="8" max="8" width="10.28515625" style="35" customWidth="1"/>
    <col min="9" max="9" width="23.7109375" bestFit="1" customWidth="1"/>
    <col min="10" max="10" width="15.85546875" customWidth="1"/>
    <col min="11" max="11" width="14.140625" customWidth="1"/>
    <col min="12" max="12" width="21.140625" customWidth="1"/>
    <col min="14" max="14" width="8.42578125" customWidth="1"/>
  </cols>
  <sheetData>
    <row r="1" spans="1:16" s="47" customFormat="1" ht="19.5" x14ac:dyDescent="0.35">
      <c r="A1" s="44" t="s">
        <v>76</v>
      </c>
      <c r="B1" s="44"/>
      <c r="C1" s="50"/>
      <c r="D1" s="50"/>
      <c r="E1" s="50"/>
      <c r="F1" s="50"/>
      <c r="G1" s="50"/>
      <c r="H1" s="51"/>
      <c r="I1" s="51"/>
      <c r="J1" s="51"/>
      <c r="K1" s="51"/>
      <c r="L1" s="52"/>
    </row>
    <row r="2" spans="1:16" s="55" customFormat="1" ht="13.5" x14ac:dyDescent="0.25">
      <c r="A2" s="148" t="s">
        <v>119</v>
      </c>
      <c r="B2" s="53"/>
      <c r="C2" s="69"/>
      <c r="D2" s="69"/>
      <c r="E2" s="69"/>
      <c r="F2" s="69"/>
      <c r="G2" s="69"/>
      <c r="H2" s="65"/>
      <c r="I2" s="69"/>
      <c r="J2" s="79"/>
      <c r="K2" s="79"/>
      <c r="L2" s="79"/>
    </row>
    <row r="3" spans="1:16" s="55" customFormat="1" ht="11.25" x14ac:dyDescent="0.15">
      <c r="A3" s="58"/>
      <c r="B3" s="59"/>
      <c r="H3" s="78"/>
    </row>
    <row r="4" spans="1:16" s="55" customFormat="1" ht="11.25" x14ac:dyDescent="0.15">
      <c r="A4" s="58"/>
      <c r="B4" s="59"/>
      <c r="H4" s="78"/>
      <c r="L4" s="80"/>
    </row>
    <row r="5" spans="1:16" s="55" customFormat="1" ht="28.5" customHeight="1" x14ac:dyDescent="0.15">
      <c r="A5" s="234" t="s">
        <v>179</v>
      </c>
      <c r="B5" s="234"/>
      <c r="C5" s="234"/>
      <c r="D5" s="234"/>
      <c r="E5" s="234"/>
      <c r="F5" s="234"/>
      <c r="G5" s="234"/>
      <c r="H5" s="234"/>
      <c r="I5" s="234"/>
      <c r="J5" s="234"/>
      <c r="L5" s="80"/>
    </row>
    <row r="6" spans="1:16" s="55" customFormat="1" ht="9.9499999999999993" customHeight="1" x14ac:dyDescent="0.15">
      <c r="A6" s="81"/>
      <c r="B6" s="59"/>
      <c r="H6" s="78"/>
      <c r="L6" s="80"/>
    </row>
    <row r="7" spans="1:16" s="40" customFormat="1" ht="30.95" customHeight="1" x14ac:dyDescent="0.2">
      <c r="A7" s="233" t="s">
        <v>193</v>
      </c>
      <c r="B7" s="233"/>
      <c r="C7" s="233"/>
      <c r="D7" s="233"/>
      <c r="E7" s="233"/>
      <c r="F7" s="233"/>
      <c r="G7" s="233"/>
      <c r="H7" s="233"/>
      <c r="I7" s="233"/>
      <c r="J7" s="233"/>
    </row>
    <row r="8" spans="1:16" s="40" customFormat="1" ht="18" customHeight="1" x14ac:dyDescent="0.2">
      <c r="A8" s="91" t="s">
        <v>194</v>
      </c>
      <c r="B8" s="93"/>
      <c r="C8" s="91"/>
      <c r="D8" s="91"/>
      <c r="E8" s="91"/>
      <c r="F8" s="91"/>
      <c r="G8" s="91"/>
      <c r="H8" s="95"/>
    </row>
    <row r="9" spans="1:16" s="40" customFormat="1" ht="12.75" x14ac:dyDescent="0.2">
      <c r="A9" s="93"/>
      <c r="B9" s="93"/>
      <c r="C9" s="91"/>
      <c r="D9" s="91"/>
      <c r="E9" s="91"/>
      <c r="F9" s="91"/>
      <c r="G9" s="91"/>
      <c r="H9" s="95"/>
    </row>
    <row r="10" spans="1:16" s="40" customFormat="1" ht="15.95" customHeight="1" x14ac:dyDescent="0.2">
      <c r="C10" s="103" t="s">
        <v>96</v>
      </c>
      <c r="D10" s="104">
        <v>0</v>
      </c>
      <c r="E10" s="105" t="s">
        <v>129</v>
      </c>
      <c r="F10" s="91"/>
      <c r="G10" s="91"/>
      <c r="H10" s="95"/>
    </row>
    <row r="11" spans="1:16" s="40" customFormat="1" ht="15.95" customHeight="1" x14ac:dyDescent="0.2">
      <c r="A11" s="106"/>
      <c r="B11" s="106"/>
      <c r="C11" s="107" t="s">
        <v>97</v>
      </c>
      <c r="D11" s="108">
        <v>0</v>
      </c>
      <c r="E11" s="109" t="s">
        <v>129</v>
      </c>
      <c r="F11" s="91"/>
      <c r="G11" s="91"/>
      <c r="H11" s="95"/>
    </row>
    <row r="12" spans="1:16" s="40" customFormat="1" ht="15.95" customHeight="1" x14ac:dyDescent="0.2">
      <c r="A12" s="232" t="s">
        <v>99</v>
      </c>
      <c r="B12" s="232"/>
      <c r="C12" s="232"/>
      <c r="D12" s="110" t="e">
        <f>D11/D10</f>
        <v>#DIV/0!</v>
      </c>
      <c r="E12" s="95" t="s">
        <v>205</v>
      </c>
      <c r="F12" s="91"/>
      <c r="G12" s="91"/>
      <c r="H12" s="95"/>
      <c r="K12" s="41"/>
      <c r="L12" s="41"/>
      <c r="M12" s="41"/>
      <c r="N12" s="41"/>
      <c r="O12" s="41"/>
      <c r="P12" s="41"/>
    </row>
    <row r="13" spans="1:16" s="40" customFormat="1" ht="15.95" customHeight="1" x14ac:dyDescent="0.2">
      <c r="A13" s="111"/>
      <c r="B13" s="111"/>
      <c r="C13" s="112"/>
      <c r="D13" s="230" t="e">
        <f>D10/D11</f>
        <v>#DIV/0!</v>
      </c>
      <c r="E13" s="113" t="s">
        <v>135</v>
      </c>
      <c r="F13" s="91"/>
      <c r="G13" s="91"/>
      <c r="H13" s="95"/>
      <c r="L13" s="41"/>
      <c r="M13" s="41"/>
      <c r="N13" s="41"/>
      <c r="O13" s="41"/>
      <c r="P13" s="41"/>
    </row>
    <row r="14" spans="1:16" s="55" customFormat="1" ht="11.25" x14ac:dyDescent="0.15">
      <c r="A14" s="82"/>
      <c r="B14" s="82"/>
      <c r="C14" s="83"/>
      <c r="D14" s="84"/>
      <c r="E14" s="85"/>
      <c r="F14" s="86"/>
      <c r="G14" s="86"/>
      <c r="H14" s="78"/>
      <c r="L14" s="57"/>
      <c r="M14" s="57"/>
      <c r="N14" s="57"/>
      <c r="O14" s="57"/>
      <c r="P14" s="57"/>
    </row>
    <row r="15" spans="1:16" s="40" customFormat="1" ht="52.5" customHeight="1" x14ac:dyDescent="0.2">
      <c r="A15" s="114" t="s">
        <v>70</v>
      </c>
      <c r="B15" s="102"/>
      <c r="C15" s="102"/>
      <c r="D15" s="115" t="s">
        <v>92</v>
      </c>
      <c r="E15" s="116" t="s">
        <v>75</v>
      </c>
      <c r="F15" s="115" t="s">
        <v>160</v>
      </c>
      <c r="G15" s="117" t="s">
        <v>39</v>
      </c>
      <c r="H15" s="147" t="s">
        <v>203</v>
      </c>
      <c r="I15" s="118" t="s">
        <v>98</v>
      </c>
      <c r="J15" s="119"/>
      <c r="K15" s="119"/>
      <c r="L15" s="119"/>
    </row>
    <row r="16" spans="1:16" s="40" customFormat="1" ht="19.5" customHeight="1" x14ac:dyDescent="0.2">
      <c r="A16" s="40" t="s">
        <v>101</v>
      </c>
      <c r="D16" s="120">
        <f>'1. Översikt, direkta kostnader'!B34</f>
        <v>0</v>
      </c>
      <c r="E16" s="143" t="s">
        <v>71</v>
      </c>
      <c r="F16" s="101" t="e">
        <f>'1. Översikt, direkta kostnader'!G33</f>
        <v>#DIV/0!</v>
      </c>
      <c r="G16" s="121" t="e">
        <f>F16*D16</f>
        <v>#DIV/0!</v>
      </c>
      <c r="H16" s="122" t="e">
        <f>G16/G29</f>
        <v>#DIV/0!</v>
      </c>
      <c r="I16" s="95" t="s">
        <v>151</v>
      </c>
    </row>
    <row r="17" spans="1:18" s="40" customFormat="1" ht="19.5" customHeight="1" x14ac:dyDescent="0.2">
      <c r="A17" s="40" t="s">
        <v>155</v>
      </c>
      <c r="D17" s="120"/>
      <c r="E17" s="144"/>
      <c r="F17" s="123"/>
      <c r="G17" s="121">
        <f>'1. Översikt, direkta kostnader'!G52</f>
        <v>0</v>
      </c>
      <c r="H17" s="122" t="e">
        <f>G17/G29</f>
        <v>#DIV/0!</v>
      </c>
      <c r="I17" s="95" t="s">
        <v>156</v>
      </c>
    </row>
    <row r="18" spans="1:18" s="40" customFormat="1" ht="19.5" customHeight="1" x14ac:dyDescent="0.2">
      <c r="A18" s="40" t="s">
        <v>93</v>
      </c>
      <c r="D18" s="120">
        <f>'1. Översikt, direkta kostnader'!B66</f>
        <v>0</v>
      </c>
      <c r="E18" s="143" t="s">
        <v>71</v>
      </c>
      <c r="F18" s="123">
        <f>'1. Översikt, direkta kostnader'!G65</f>
        <v>0</v>
      </c>
      <c r="G18" s="121">
        <f>F18*D18</f>
        <v>0</v>
      </c>
      <c r="H18" s="122" t="e">
        <f>G18/G29</f>
        <v>#DIV/0!</v>
      </c>
      <c r="I18" s="95" t="s">
        <v>150</v>
      </c>
    </row>
    <row r="19" spans="1:18" s="40" customFormat="1" ht="19.5" customHeight="1" x14ac:dyDescent="0.2">
      <c r="A19" s="40" t="s">
        <v>94</v>
      </c>
      <c r="D19" s="120">
        <f>'1. Översikt, direkta kostnader'!B82</f>
        <v>0</v>
      </c>
      <c r="E19" s="143" t="s">
        <v>71</v>
      </c>
      <c r="F19" s="101">
        <f>'1. Översikt, direkta kostnader'!G81</f>
        <v>0</v>
      </c>
      <c r="G19" s="121">
        <f>F19*D19</f>
        <v>0</v>
      </c>
      <c r="H19" s="122" t="e">
        <f>G19/G29</f>
        <v>#DIV/0!</v>
      </c>
      <c r="I19" s="95" t="s">
        <v>152</v>
      </c>
    </row>
    <row r="20" spans="1:18" s="40" customFormat="1" ht="19.5" customHeight="1" x14ac:dyDescent="0.2">
      <c r="A20" s="40" t="s">
        <v>102</v>
      </c>
      <c r="D20" s="124">
        <f>'1. Översikt, direkta kostnader'!B91</f>
        <v>0</v>
      </c>
      <c r="E20" s="143" t="s">
        <v>71</v>
      </c>
      <c r="F20" s="101">
        <f>'1. Översikt, direkta kostnader'!G90</f>
        <v>0</v>
      </c>
      <c r="G20" s="121">
        <f>F20*D20</f>
        <v>0</v>
      </c>
      <c r="H20" s="122" t="e">
        <f>G20/G29</f>
        <v>#DIV/0!</v>
      </c>
      <c r="I20" s="125" t="s">
        <v>163</v>
      </c>
      <c r="J20" s="41"/>
      <c r="K20" s="41"/>
      <c r="L20" s="41"/>
      <c r="M20" s="126"/>
      <c r="N20" s="41"/>
      <c r="O20" s="41"/>
      <c r="P20" s="41"/>
      <c r="Q20" s="41"/>
      <c r="R20" s="41"/>
    </row>
    <row r="21" spans="1:18" s="40" customFormat="1" ht="20.25" customHeight="1" x14ac:dyDescent="0.2">
      <c r="A21" s="119" t="s">
        <v>130</v>
      </c>
      <c r="B21" s="119"/>
      <c r="C21" s="119"/>
      <c r="D21" s="127"/>
      <c r="E21" s="119"/>
      <c r="F21" s="119"/>
      <c r="G21" s="128" t="e">
        <f>SUM(G16:G20)</f>
        <v>#DIV/0!</v>
      </c>
      <c r="H21" s="129" t="e">
        <f>G21/G29</f>
        <v>#DIV/0!</v>
      </c>
      <c r="I21" s="119"/>
      <c r="J21" s="119"/>
      <c r="K21" s="119"/>
      <c r="L21" s="119"/>
    </row>
    <row r="22" spans="1:18" s="40" customFormat="1" ht="12.95" customHeight="1" x14ac:dyDescent="0.2">
      <c r="B22" s="95"/>
      <c r="F22" s="130"/>
      <c r="G22" s="131"/>
      <c r="H22" s="132"/>
      <c r="I22" s="130"/>
      <c r="J22" s="111"/>
      <c r="K22" s="133"/>
      <c r="L22" s="111"/>
      <c r="M22" s="111"/>
    </row>
    <row r="23" spans="1:18" s="40" customFormat="1" ht="48.95" customHeight="1" x14ac:dyDescent="0.2">
      <c r="A23" s="235" t="s">
        <v>195</v>
      </c>
      <c r="B23" s="235"/>
      <c r="C23" s="235"/>
      <c r="D23" s="235"/>
      <c r="E23" s="134"/>
      <c r="F23" s="135" t="s">
        <v>137</v>
      </c>
      <c r="G23" s="117" t="s">
        <v>39</v>
      </c>
      <c r="H23" s="147" t="s">
        <v>204</v>
      </c>
      <c r="I23" s="118" t="s">
        <v>98</v>
      </c>
      <c r="J23" s="119"/>
      <c r="K23" s="119"/>
      <c r="L23" s="119"/>
      <c r="M23" s="111"/>
    </row>
    <row r="24" spans="1:18" s="91" customFormat="1" ht="19.5" customHeight="1" x14ac:dyDescent="0.2">
      <c r="A24" s="91" t="s">
        <v>131</v>
      </c>
      <c r="B24" s="89"/>
      <c r="F24" s="146">
        <v>0</v>
      </c>
      <c r="G24" s="121" t="e">
        <f>G21*F24</f>
        <v>#DIV/0!</v>
      </c>
      <c r="H24" s="145" t="e">
        <f>G24/G29</f>
        <v>#DIV/0!</v>
      </c>
      <c r="I24" s="89" t="s">
        <v>132</v>
      </c>
    </row>
    <row r="25" spans="1:18" s="91" customFormat="1" ht="19.5" customHeight="1" x14ac:dyDescent="0.2">
      <c r="A25" s="91" t="s">
        <v>187</v>
      </c>
      <c r="F25" s="146">
        <v>0</v>
      </c>
      <c r="G25" s="121" t="e">
        <f>F25*G21</f>
        <v>#DIV/0!</v>
      </c>
      <c r="H25" s="145" t="e">
        <f>G25/G29</f>
        <v>#DIV/0!</v>
      </c>
      <c r="I25" s="89" t="s">
        <v>134</v>
      </c>
    </row>
    <row r="26" spans="1:18" s="91" customFormat="1" ht="19.5" customHeight="1" x14ac:dyDescent="0.2">
      <c r="A26" s="91" t="s">
        <v>133</v>
      </c>
      <c r="B26" s="89"/>
      <c r="F26" s="146">
        <v>0</v>
      </c>
      <c r="G26" s="121" t="e">
        <f>F26*G21</f>
        <v>#DIV/0!</v>
      </c>
      <c r="H26" s="145" t="e">
        <f>G26/G29</f>
        <v>#DIV/0!</v>
      </c>
      <c r="I26" s="89" t="s">
        <v>178</v>
      </c>
    </row>
    <row r="27" spans="1:18" s="91" customFormat="1" ht="19.5" customHeight="1" x14ac:dyDescent="0.2">
      <c r="A27" s="119" t="s">
        <v>136</v>
      </c>
      <c r="B27" s="119"/>
      <c r="C27" s="119"/>
      <c r="D27" s="127"/>
      <c r="E27" s="119"/>
      <c r="F27" s="119"/>
      <c r="G27" s="128" t="e">
        <f>SUM(G24:G26)</f>
        <v>#DIV/0!</v>
      </c>
      <c r="H27" s="136" t="e">
        <f>G27/G29</f>
        <v>#DIV/0!</v>
      </c>
      <c r="I27" s="119"/>
      <c r="J27" s="119"/>
      <c r="K27" s="119"/>
      <c r="L27" s="119"/>
    </row>
    <row r="28" spans="1:18" s="91" customFormat="1" ht="11.1" customHeight="1" x14ac:dyDescent="0.2">
      <c r="B28" s="89"/>
      <c r="F28" s="137"/>
      <c r="G28" s="133"/>
      <c r="H28" s="89"/>
    </row>
    <row r="29" spans="1:18" s="138" customFormat="1" ht="19.5" customHeight="1" x14ac:dyDescent="0.25">
      <c r="A29" s="119" t="s">
        <v>216</v>
      </c>
      <c r="B29" s="119"/>
      <c r="C29" s="119"/>
      <c r="D29" s="127"/>
      <c r="E29" s="119"/>
      <c r="F29" s="119"/>
      <c r="G29" s="128" t="e">
        <f>SUM(G21:G26)</f>
        <v>#DIV/0!</v>
      </c>
      <c r="H29" s="136"/>
      <c r="I29" s="119"/>
      <c r="J29" s="119"/>
      <c r="K29" s="119"/>
      <c r="L29" s="119"/>
    </row>
    <row r="30" spans="1:18" s="139" customFormat="1" ht="12.75" x14ac:dyDescent="0.2">
      <c r="A30" s="36"/>
      <c r="B30" s="36"/>
      <c r="G30" s="140"/>
      <c r="H30" s="36"/>
    </row>
    <row r="31" spans="1:18" s="139" customFormat="1" ht="12.75" x14ac:dyDescent="0.2">
      <c r="A31" s="36"/>
      <c r="B31" s="36"/>
      <c r="G31" s="140"/>
      <c r="H31" s="36"/>
    </row>
    <row r="32" spans="1:18" s="139" customFormat="1" ht="12.75" x14ac:dyDescent="0.2">
      <c r="A32" s="36"/>
      <c r="B32" s="36"/>
      <c r="G32" s="140"/>
      <c r="H32" s="36"/>
    </row>
    <row r="33" spans="3:8" s="142" customFormat="1" ht="12.75" x14ac:dyDescent="0.2">
      <c r="C33" s="141"/>
      <c r="H33" s="35"/>
    </row>
    <row r="34" spans="3:8" s="142" customFormat="1" ht="12.75" x14ac:dyDescent="0.2">
      <c r="C34" s="141"/>
      <c r="H34" s="35"/>
    </row>
    <row r="35" spans="3:8" s="142" customFormat="1" ht="12.75" x14ac:dyDescent="0.2">
      <c r="H35" s="35"/>
    </row>
    <row r="36" spans="3:8" s="142" customFormat="1" ht="12.75" x14ac:dyDescent="0.2">
      <c r="H36" s="35"/>
    </row>
    <row r="37" spans="3:8" s="142" customFormat="1" ht="12.75" x14ac:dyDescent="0.2">
      <c r="H37" s="35"/>
    </row>
    <row r="38" spans="3:8" s="142" customFormat="1" ht="12.75" x14ac:dyDescent="0.2">
      <c r="H38" s="35"/>
    </row>
    <row r="39" spans="3:8" s="142" customFormat="1" ht="12.75" x14ac:dyDescent="0.2">
      <c r="H39" s="35"/>
    </row>
    <row r="40" spans="3:8" s="142" customFormat="1" ht="12.75" x14ac:dyDescent="0.2">
      <c r="H40" s="35"/>
    </row>
    <row r="41" spans="3:8" s="142" customFormat="1" ht="12.75" x14ac:dyDescent="0.2">
      <c r="H41" s="35"/>
    </row>
    <row r="42" spans="3:8" s="142" customFormat="1" ht="12.75" x14ac:dyDescent="0.2">
      <c r="H42" s="35"/>
    </row>
    <row r="43" spans="3:8" s="142" customFormat="1" ht="12.75" x14ac:dyDescent="0.2">
      <c r="H43" s="35"/>
    </row>
    <row r="44" spans="3:8" s="142" customFormat="1" ht="12.75" x14ac:dyDescent="0.2">
      <c r="H44" s="35"/>
    </row>
    <row r="45" spans="3:8" s="142" customFormat="1" ht="12.75" x14ac:dyDescent="0.2">
      <c r="H45" s="35"/>
    </row>
    <row r="46" spans="3:8" s="142" customFormat="1" ht="12.75" x14ac:dyDescent="0.2">
      <c r="H46" s="35"/>
    </row>
    <row r="47" spans="3:8" s="142" customFormat="1" ht="12.75" x14ac:dyDescent="0.2">
      <c r="H47" s="35"/>
    </row>
    <row r="48" spans="3:8" s="142" customFormat="1" ht="12.75" x14ac:dyDescent="0.2">
      <c r="H48" s="35"/>
    </row>
    <row r="49" spans="8:8" s="142" customFormat="1" ht="12.75" x14ac:dyDescent="0.2">
      <c r="H49" s="35"/>
    </row>
    <row r="50" spans="8:8" s="142" customFormat="1" ht="12.75" x14ac:dyDescent="0.2">
      <c r="H50" s="35"/>
    </row>
    <row r="51" spans="8:8" s="142" customFormat="1" ht="12.75" x14ac:dyDescent="0.2">
      <c r="H51" s="35"/>
    </row>
    <row r="52" spans="8:8" s="142" customFormat="1" ht="12.75" x14ac:dyDescent="0.2">
      <c r="H52" s="35"/>
    </row>
    <row r="53" spans="8:8" s="142" customFormat="1" ht="12.75" x14ac:dyDescent="0.2">
      <c r="H53" s="35"/>
    </row>
    <row r="54" spans="8:8" s="142" customFormat="1" ht="12.75" x14ac:dyDescent="0.2">
      <c r="H54" s="35"/>
    </row>
    <row r="55" spans="8:8" s="142" customFormat="1" ht="12.75" x14ac:dyDescent="0.2">
      <c r="H55" s="35"/>
    </row>
  </sheetData>
  <sheetProtection password="CC3D" sheet="1" objects="1" scenarios="1" selectLockedCells="1"/>
  <mergeCells count="4">
    <mergeCell ref="A12:C12"/>
    <mergeCell ref="A7:J7"/>
    <mergeCell ref="A5:J5"/>
    <mergeCell ref="A23:D23"/>
  </mergeCells>
  <phoneticPr fontId="10" type="noConversion"/>
  <pageMargins left="0.31496062992125984" right="0.19685039370078741" top="0.74803149606299213" bottom="0.74803149606299213" header="0.31496062992125984" footer="0.31496062992125984"/>
  <pageSetup paperSize="9" scale="88" orientation="landscape" horizontalDpi="1200" verticalDpi="1200" r:id="rId1"/>
  <headerFooter>
    <oddFooter>&amp;L&amp;"Calibri,Kursiv"&amp;K000000&amp;D&amp;R&amp;"Calibri,Kursiv"&amp;K000000&amp;F/&amp;A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72"/>
  <sheetViews>
    <sheetView topLeftCell="A12" workbookViewId="0">
      <selection activeCell="G33" sqref="G33"/>
    </sheetView>
  </sheetViews>
  <sheetFormatPr defaultColWidth="8.85546875" defaultRowHeight="15" x14ac:dyDescent="0.25"/>
  <cols>
    <col min="1" max="1" width="34.42578125" customWidth="1"/>
    <col min="2" max="2" width="18.42578125" customWidth="1"/>
    <col min="3" max="3" width="8.85546875" bestFit="1" customWidth="1"/>
    <col min="4" max="4" width="11.85546875" customWidth="1"/>
    <col min="5" max="5" width="9.28515625" customWidth="1"/>
    <col min="6" max="6" width="12.140625" customWidth="1"/>
    <col min="7" max="9" width="11.42578125" customWidth="1"/>
    <col min="10" max="10" width="12.85546875" customWidth="1"/>
    <col min="11" max="12" width="11.42578125" customWidth="1"/>
    <col min="13" max="13" width="12" customWidth="1"/>
    <col min="14" max="15" width="11.7109375" customWidth="1"/>
    <col min="16" max="16" width="12" customWidth="1"/>
  </cols>
  <sheetData>
    <row r="1" spans="1:6" ht="15.75" x14ac:dyDescent="0.25">
      <c r="A1" s="32" t="s">
        <v>76</v>
      </c>
      <c r="B1" s="32"/>
      <c r="C1" s="32"/>
      <c r="D1" s="32"/>
      <c r="E1" s="32"/>
      <c r="F1" s="32"/>
    </row>
    <row r="2" spans="1:6" ht="15.75" x14ac:dyDescent="0.25">
      <c r="A2" s="32" t="s">
        <v>78</v>
      </c>
      <c r="B2" s="32"/>
      <c r="C2" s="32"/>
      <c r="D2" s="32"/>
      <c r="E2" s="32"/>
      <c r="F2" s="32"/>
    </row>
    <row r="3" spans="1:6" x14ac:dyDescent="0.25">
      <c r="A3" s="18" t="s">
        <v>79</v>
      </c>
      <c r="B3" s="18"/>
      <c r="C3" s="18"/>
      <c r="D3" s="18"/>
      <c r="E3" s="18"/>
      <c r="F3" s="18"/>
    </row>
    <row r="5" spans="1:6" x14ac:dyDescent="0.25">
      <c r="A5" t="s">
        <v>80</v>
      </c>
    </row>
    <row r="6" spans="1:6" x14ac:dyDescent="0.25">
      <c r="A6" t="s">
        <v>77</v>
      </c>
    </row>
    <row r="8" spans="1:6" x14ac:dyDescent="0.25">
      <c r="A8" s="6" t="s">
        <v>81</v>
      </c>
      <c r="B8" s="5"/>
      <c r="C8" s="5"/>
      <c r="D8" s="5"/>
      <c r="E8" s="5"/>
      <c r="F8" s="5"/>
    </row>
    <row r="9" spans="1:6" x14ac:dyDescent="0.25">
      <c r="A9" s="6" t="s">
        <v>82</v>
      </c>
      <c r="B9" s="5"/>
      <c r="C9" s="5"/>
      <c r="D9" s="5"/>
      <c r="E9" s="5"/>
      <c r="F9" s="5"/>
    </row>
    <row r="10" spans="1:6" x14ac:dyDescent="0.25">
      <c r="A10" s="6" t="s">
        <v>83</v>
      </c>
      <c r="B10" s="5"/>
      <c r="C10" s="5"/>
      <c r="D10" s="5"/>
      <c r="E10" s="5"/>
      <c r="F10" s="5"/>
    </row>
    <row r="11" spans="1:6" x14ac:dyDescent="0.25">
      <c r="A11" s="6" t="s">
        <v>84</v>
      </c>
    </row>
    <row r="12" spans="1:6" x14ac:dyDescent="0.25">
      <c r="A12" s="6" t="s">
        <v>85</v>
      </c>
    </row>
    <row r="13" spans="1:6" x14ac:dyDescent="0.25">
      <c r="A13" s="6" t="s">
        <v>86</v>
      </c>
    </row>
    <row r="14" spans="1:6" x14ac:dyDescent="0.25">
      <c r="A14" s="5"/>
    </row>
    <row r="15" spans="1:6" x14ac:dyDescent="0.25">
      <c r="A15" s="5"/>
    </row>
    <row r="16" spans="1:6" x14ac:dyDescent="0.25">
      <c r="A16" s="6" t="s">
        <v>72</v>
      </c>
      <c r="B16" s="6"/>
      <c r="C16" s="6"/>
      <c r="D16" s="6"/>
      <c r="E16" s="6"/>
      <c r="F16" s="6"/>
    </row>
    <row r="17" spans="1:26" x14ac:dyDescent="0.25">
      <c r="A17" s="6" t="s">
        <v>73</v>
      </c>
      <c r="B17" s="6"/>
      <c r="C17" s="6"/>
      <c r="D17" s="6"/>
      <c r="E17" s="6"/>
      <c r="F17" s="6"/>
    </row>
    <row r="18" spans="1:26" x14ac:dyDescent="0.25">
      <c r="A18" s="1"/>
      <c r="B18" s="1"/>
      <c r="C18" s="1"/>
      <c r="D18" s="1"/>
      <c r="E18" s="1"/>
      <c r="F18" s="1"/>
    </row>
    <row r="19" spans="1:26" x14ac:dyDescent="0.25">
      <c r="A19" s="15"/>
      <c r="B19" s="15"/>
      <c r="C19" s="28"/>
      <c r="D19" s="28"/>
      <c r="E19" s="28"/>
      <c r="F19" s="28"/>
      <c r="G19" s="31"/>
      <c r="H19" s="27"/>
      <c r="I19" s="27"/>
      <c r="J19" s="27"/>
      <c r="K19" s="27"/>
      <c r="L19" s="27"/>
      <c r="M19" s="27"/>
      <c r="N19" s="27"/>
      <c r="O19" s="27"/>
      <c r="P19" s="27"/>
      <c r="Q19" s="27"/>
      <c r="R19" s="27"/>
      <c r="S19" s="29"/>
      <c r="T19" s="30"/>
      <c r="U19" s="30"/>
      <c r="V19" s="26"/>
      <c r="X19" s="24" t="e">
        <f>SUM(#REF!)</f>
        <v>#REF!</v>
      </c>
      <c r="Y19" s="16"/>
      <c r="Z19" s="16" t="e">
        <f>SUM(#REF!)</f>
        <v>#REF!</v>
      </c>
    </row>
    <row r="20" spans="1:26" ht="30" x14ac:dyDescent="0.25">
      <c r="A20" s="2" t="s">
        <v>39</v>
      </c>
      <c r="B20" s="12" t="s">
        <v>46</v>
      </c>
      <c r="C20" s="11" t="s">
        <v>14</v>
      </c>
      <c r="D20" s="11" t="s">
        <v>35</v>
      </c>
      <c r="E20" s="11" t="s">
        <v>23</v>
      </c>
      <c r="F20" s="11" t="s">
        <v>24</v>
      </c>
      <c r="G20" s="11" t="s">
        <v>25</v>
      </c>
      <c r="H20" s="11" t="s">
        <v>33</v>
      </c>
      <c r="I20" s="11" t="s">
        <v>34</v>
      </c>
      <c r="J20" s="11" t="s">
        <v>36</v>
      </c>
      <c r="K20" s="11" t="s">
        <v>37</v>
      </c>
      <c r="L20" s="11" t="s">
        <v>38</v>
      </c>
    </row>
    <row r="21" spans="1:26" x14ac:dyDescent="0.25">
      <c r="A21" s="3" t="s">
        <v>87</v>
      </c>
      <c r="B21" s="22">
        <v>10</v>
      </c>
      <c r="C21" s="20" t="e">
        <f>#REF!*#REF!</f>
        <v>#REF!</v>
      </c>
      <c r="D21" s="20" t="e">
        <f>#REF!*#REF!</f>
        <v>#REF!</v>
      </c>
      <c r="E21" s="20" t="e">
        <f>#REF!*#REF!</f>
        <v>#REF!</v>
      </c>
      <c r="F21" s="20" t="e">
        <f>#REF!*#REF!</f>
        <v>#REF!</v>
      </c>
      <c r="G21" s="20" t="e">
        <f>#REF!*#REF!</f>
        <v>#REF!</v>
      </c>
      <c r="H21" s="20" t="e">
        <f>#REF!*#REF!</f>
        <v>#REF!</v>
      </c>
      <c r="I21" s="20" t="e">
        <f>#REF!*#REF!</f>
        <v>#REF!</v>
      </c>
      <c r="J21" s="20" t="e">
        <f>#REF!*#REF!</f>
        <v>#REF!</v>
      </c>
      <c r="K21" s="20" t="e">
        <f>#REF!*#REF!</f>
        <v>#REF!</v>
      </c>
      <c r="L21" s="20" t="e">
        <f>#REF!*#REF!</f>
        <v>#REF!</v>
      </c>
    </row>
    <row r="22" spans="1:26" x14ac:dyDescent="0.25">
      <c r="A22" s="3" t="s">
        <v>44</v>
      </c>
      <c r="B22" s="22">
        <v>20</v>
      </c>
      <c r="C22" s="20">
        <v>1500000</v>
      </c>
      <c r="D22" s="20">
        <v>0</v>
      </c>
      <c r="E22" s="20">
        <v>0</v>
      </c>
      <c r="F22" s="20">
        <v>0</v>
      </c>
      <c r="G22" s="20">
        <v>0</v>
      </c>
      <c r="H22" s="20">
        <v>200000</v>
      </c>
      <c r="I22" s="20">
        <v>0</v>
      </c>
      <c r="J22" s="20">
        <v>0</v>
      </c>
      <c r="K22" s="20">
        <v>0</v>
      </c>
      <c r="L22" s="20">
        <v>0</v>
      </c>
    </row>
    <row r="23" spans="1:26" x14ac:dyDescent="0.25">
      <c r="A23" s="3" t="s">
        <v>43</v>
      </c>
      <c r="B23" s="22">
        <v>20</v>
      </c>
      <c r="C23" s="20">
        <v>400000</v>
      </c>
      <c r="D23" s="20">
        <v>0</v>
      </c>
      <c r="E23" s="20">
        <v>0</v>
      </c>
      <c r="F23" s="20">
        <v>0</v>
      </c>
      <c r="G23" s="20">
        <v>0</v>
      </c>
      <c r="H23" s="20">
        <v>200000</v>
      </c>
      <c r="I23" s="20">
        <v>0</v>
      </c>
      <c r="J23" s="20">
        <v>0</v>
      </c>
      <c r="K23" s="20">
        <v>0</v>
      </c>
      <c r="L23" s="20">
        <v>0</v>
      </c>
      <c r="M23" s="19" t="s">
        <v>45</v>
      </c>
      <c r="N23" s="9"/>
    </row>
    <row r="24" spans="1:26" x14ac:dyDescent="0.25">
      <c r="A24" s="3" t="s">
        <v>40</v>
      </c>
      <c r="B24" s="22">
        <v>5</v>
      </c>
      <c r="C24" s="20">
        <v>250000</v>
      </c>
      <c r="D24" s="20">
        <v>0</v>
      </c>
      <c r="E24" s="20">
        <v>0</v>
      </c>
      <c r="F24" s="20">
        <v>250000</v>
      </c>
      <c r="G24" s="20">
        <v>0</v>
      </c>
      <c r="H24" s="20">
        <v>0</v>
      </c>
      <c r="I24" s="20">
        <v>0</v>
      </c>
      <c r="J24" s="20">
        <v>250000</v>
      </c>
      <c r="K24" s="20">
        <v>0</v>
      </c>
      <c r="L24" s="20">
        <v>0</v>
      </c>
    </row>
    <row r="25" spans="1:26" x14ac:dyDescent="0.25">
      <c r="A25" s="4" t="s">
        <v>41</v>
      </c>
      <c r="B25" s="23">
        <v>3</v>
      </c>
      <c r="C25" s="21">
        <v>200000</v>
      </c>
      <c r="D25" s="21">
        <v>50000</v>
      </c>
      <c r="E25" s="21">
        <v>150000</v>
      </c>
      <c r="F25" s="21">
        <v>100000</v>
      </c>
      <c r="G25" s="21">
        <v>0</v>
      </c>
      <c r="H25" s="21">
        <v>0</v>
      </c>
      <c r="I25" s="21">
        <v>100000</v>
      </c>
      <c r="J25" s="21">
        <v>0</v>
      </c>
      <c r="K25" s="21">
        <v>0</v>
      </c>
      <c r="L25" s="21">
        <v>100000</v>
      </c>
    </row>
    <row r="26" spans="1:26" x14ac:dyDescent="0.25">
      <c r="A26" s="2" t="s">
        <v>42</v>
      </c>
      <c r="B26" s="2"/>
      <c r="C26" s="17">
        <f t="shared" ref="C26:L26" si="0">SUM(C22:C25)</f>
        <v>2350000</v>
      </c>
      <c r="D26" s="17">
        <f t="shared" si="0"/>
        <v>50000</v>
      </c>
      <c r="E26" s="17">
        <f t="shared" si="0"/>
        <v>150000</v>
      </c>
      <c r="F26" s="17">
        <f t="shared" si="0"/>
        <v>350000</v>
      </c>
      <c r="G26" s="17">
        <f t="shared" si="0"/>
        <v>0</v>
      </c>
      <c r="H26" s="17">
        <f t="shared" si="0"/>
        <v>400000</v>
      </c>
      <c r="I26" s="17">
        <f t="shared" si="0"/>
        <v>100000</v>
      </c>
      <c r="J26" s="17">
        <f t="shared" si="0"/>
        <v>250000</v>
      </c>
      <c r="K26" s="17">
        <f t="shared" si="0"/>
        <v>0</v>
      </c>
      <c r="L26" s="17">
        <f t="shared" si="0"/>
        <v>100000</v>
      </c>
    </row>
    <row r="29" spans="1:26" ht="21" x14ac:dyDescent="0.25">
      <c r="A29" s="7" t="s">
        <v>4</v>
      </c>
    </row>
    <row r="30" spans="1:26" ht="15.75" x14ac:dyDescent="0.25">
      <c r="A30" s="8" t="s">
        <v>5</v>
      </c>
      <c r="C30" s="8" t="s">
        <v>6</v>
      </c>
    </row>
    <row r="31" spans="1:26" ht="15.75" x14ac:dyDescent="0.25">
      <c r="A31" s="8" t="s">
        <v>7</v>
      </c>
      <c r="E31" s="8" t="s">
        <v>8</v>
      </c>
    </row>
    <row r="32" spans="1:26" ht="15.75" x14ac:dyDescent="0.25">
      <c r="A32" s="8" t="s">
        <v>9</v>
      </c>
      <c r="E32" s="8" t="s">
        <v>10</v>
      </c>
    </row>
    <row r="33" spans="1:11" ht="15.75" x14ac:dyDescent="0.25">
      <c r="A33" s="8" t="s">
        <v>11</v>
      </c>
    </row>
    <row r="36" spans="1:11" ht="15.75" x14ac:dyDescent="0.25">
      <c r="A36" s="8" t="s">
        <v>12</v>
      </c>
    </row>
    <row r="38" spans="1:11" x14ac:dyDescent="0.25">
      <c r="A38" s="1" t="s">
        <v>13</v>
      </c>
      <c r="I38" s="1" t="s">
        <v>31</v>
      </c>
    </row>
    <row r="39" spans="1:11" ht="45" x14ac:dyDescent="0.25">
      <c r="A39" s="2"/>
      <c r="B39" s="236" t="s">
        <v>16</v>
      </c>
      <c r="C39" s="236"/>
      <c r="D39" s="10" t="s">
        <v>20</v>
      </c>
      <c r="E39" s="10" t="s">
        <v>21</v>
      </c>
      <c r="F39" s="10" t="s">
        <v>19</v>
      </c>
      <c r="G39" s="11" t="s">
        <v>17</v>
      </c>
      <c r="I39" s="13" t="s">
        <v>3</v>
      </c>
      <c r="J39" s="10" t="s">
        <v>21</v>
      </c>
      <c r="K39" s="12" t="s">
        <v>30</v>
      </c>
    </row>
    <row r="40" spans="1:11" x14ac:dyDescent="0.25">
      <c r="A40" s="1" t="s">
        <v>26</v>
      </c>
      <c r="B40" t="s">
        <v>0</v>
      </c>
      <c r="C40" t="e">
        <f>#REF!</f>
        <v>#REF!</v>
      </c>
      <c r="D40" s="9"/>
      <c r="E40" s="9"/>
      <c r="F40" s="9"/>
      <c r="G40" s="9"/>
      <c r="I40" s="14">
        <v>1</v>
      </c>
    </row>
    <row r="41" spans="1:11" x14ac:dyDescent="0.25">
      <c r="A41" s="1" t="s">
        <v>27</v>
      </c>
      <c r="B41" t="s">
        <v>2</v>
      </c>
      <c r="C41" t="e">
        <f>#REF!</f>
        <v>#REF!</v>
      </c>
      <c r="D41" s="9"/>
      <c r="E41" s="9"/>
      <c r="F41" s="9"/>
      <c r="G41" s="9"/>
      <c r="I41" s="14">
        <v>2</v>
      </c>
    </row>
    <row r="42" spans="1:11" x14ac:dyDescent="0.25">
      <c r="A42" s="1"/>
      <c r="B42" t="s">
        <v>1</v>
      </c>
      <c r="C42" t="e">
        <f>#REF!</f>
        <v>#REF!</v>
      </c>
      <c r="D42" s="9"/>
      <c r="E42" s="9"/>
      <c r="F42" s="9"/>
      <c r="G42" s="9"/>
      <c r="I42" s="14">
        <v>3</v>
      </c>
    </row>
    <row r="43" spans="1:11" x14ac:dyDescent="0.25">
      <c r="A43" s="1"/>
      <c r="B43" t="s">
        <v>15</v>
      </c>
      <c r="C43" t="e">
        <f>#REF!+#REF!+#REF!+#REF!+#REF!+#REF!</f>
        <v>#REF!</v>
      </c>
      <c r="D43" s="9"/>
      <c r="E43" s="9"/>
      <c r="F43" s="9"/>
      <c r="G43" s="9"/>
      <c r="I43" s="14">
        <v>4</v>
      </c>
    </row>
    <row r="44" spans="1:11" x14ac:dyDescent="0.25">
      <c r="A44" s="2"/>
      <c r="B44" s="2" t="s">
        <v>18</v>
      </c>
      <c r="C44" s="2" t="e">
        <f>SUM(C40:C43)</f>
        <v>#REF!</v>
      </c>
      <c r="D44" s="2">
        <f>SUM(D40:D43)</f>
        <v>0</v>
      </c>
      <c r="E44" s="2">
        <f>SUM(E40:E43)</f>
        <v>0</v>
      </c>
      <c r="F44" s="2">
        <f>SUM(F40:F43)</f>
        <v>0</v>
      </c>
      <c r="G44" s="2">
        <f>SUM(G40:G43)</f>
        <v>0</v>
      </c>
      <c r="I44" s="14">
        <v>5</v>
      </c>
    </row>
    <row r="45" spans="1:11" x14ac:dyDescent="0.25">
      <c r="A45" s="1"/>
    </row>
    <row r="46" spans="1:11" ht="45" x14ac:dyDescent="0.25">
      <c r="A46" s="2"/>
      <c r="B46" s="236" t="s">
        <v>16</v>
      </c>
      <c r="C46" s="236"/>
      <c r="D46" s="10" t="s">
        <v>20</v>
      </c>
      <c r="E46" s="10" t="s">
        <v>21</v>
      </c>
      <c r="F46" s="10" t="s">
        <v>19</v>
      </c>
      <c r="G46" s="11" t="s">
        <v>17</v>
      </c>
    </row>
    <row r="47" spans="1:11" x14ac:dyDescent="0.25">
      <c r="A47" s="1" t="s">
        <v>22</v>
      </c>
      <c r="B47" t="s">
        <v>0</v>
      </c>
      <c r="C47" t="e">
        <f>#REF!</f>
        <v>#REF!</v>
      </c>
      <c r="D47" s="9"/>
      <c r="E47" s="9">
        <v>40</v>
      </c>
      <c r="F47" s="9"/>
      <c r="G47" s="9"/>
    </row>
    <row r="48" spans="1:11" x14ac:dyDescent="0.25">
      <c r="A48" s="1"/>
      <c r="B48" t="s">
        <v>2</v>
      </c>
      <c r="C48" t="e">
        <f>#REF!</f>
        <v>#REF!</v>
      </c>
      <c r="D48" s="9"/>
      <c r="E48" s="9"/>
      <c r="F48" s="9"/>
      <c r="G48" s="9"/>
    </row>
    <row r="49" spans="1:7" x14ac:dyDescent="0.25">
      <c r="A49" s="1"/>
      <c r="B49" t="s">
        <v>1</v>
      </c>
      <c r="C49" t="e">
        <f>#REF!</f>
        <v>#REF!</v>
      </c>
      <c r="D49" s="9"/>
      <c r="E49" s="9"/>
      <c r="F49" s="9"/>
      <c r="G49" s="9"/>
    </row>
    <row r="50" spans="1:7" x14ac:dyDescent="0.25">
      <c r="A50" s="1"/>
      <c r="B50" t="s">
        <v>15</v>
      </c>
      <c r="C50" t="e">
        <f>#REF!+#REF!+#REF!+#REF!+#REF!+#REF!</f>
        <v>#REF!</v>
      </c>
      <c r="D50" s="9"/>
      <c r="E50" s="9">
        <v>40</v>
      </c>
      <c r="F50" s="9"/>
      <c r="G50" s="9"/>
    </row>
    <row r="51" spans="1:7" x14ac:dyDescent="0.25">
      <c r="A51" s="2"/>
      <c r="B51" s="2" t="s">
        <v>18</v>
      </c>
      <c r="C51" s="2" t="e">
        <f>SUM(C47:C50)</f>
        <v>#REF!</v>
      </c>
      <c r="D51" s="2">
        <f>SUM(D47:D50)</f>
        <v>0</v>
      </c>
      <c r="E51" s="2">
        <f>SUM(E47:E50)</f>
        <v>80</v>
      </c>
      <c r="F51" s="2">
        <f t="shared" ref="F51:G51" si="1">SUM(F47:F50)</f>
        <v>0</v>
      </c>
      <c r="G51" s="2">
        <f t="shared" si="1"/>
        <v>0</v>
      </c>
    </row>
    <row r="52" spans="1:7" x14ac:dyDescent="0.25">
      <c r="A52" s="1"/>
    </row>
    <row r="53" spans="1:7" ht="45" x14ac:dyDescent="0.25">
      <c r="A53" s="2"/>
      <c r="B53" s="236" t="s">
        <v>16</v>
      </c>
      <c r="C53" s="236"/>
      <c r="D53" s="10" t="s">
        <v>20</v>
      </c>
      <c r="E53" s="10" t="s">
        <v>21</v>
      </c>
      <c r="F53" s="10" t="s">
        <v>19</v>
      </c>
      <c r="G53" s="11" t="s">
        <v>17</v>
      </c>
    </row>
    <row r="54" spans="1:7" x14ac:dyDescent="0.25">
      <c r="A54" s="1" t="s">
        <v>23</v>
      </c>
      <c r="B54" t="s">
        <v>0</v>
      </c>
      <c r="C54" t="e">
        <f>#REF!</f>
        <v>#REF!</v>
      </c>
      <c r="D54" s="9"/>
      <c r="E54" s="9"/>
      <c r="F54" s="9"/>
      <c r="G54" s="9"/>
    </row>
    <row r="55" spans="1:7" x14ac:dyDescent="0.25">
      <c r="A55" s="1"/>
      <c r="B55" t="s">
        <v>2</v>
      </c>
      <c r="C55" t="e">
        <f>#REF!</f>
        <v>#REF!</v>
      </c>
      <c r="D55" s="9"/>
      <c r="E55" s="9"/>
      <c r="F55" s="9"/>
      <c r="G55" s="9"/>
    </row>
    <row r="56" spans="1:7" x14ac:dyDescent="0.25">
      <c r="A56" s="1"/>
      <c r="B56" t="s">
        <v>1</v>
      </c>
      <c r="C56" t="e">
        <f>#REF!</f>
        <v>#REF!</v>
      </c>
      <c r="D56" s="9"/>
      <c r="E56" s="9"/>
      <c r="F56" s="9"/>
      <c r="G56" s="9"/>
    </row>
    <row r="57" spans="1:7" x14ac:dyDescent="0.25">
      <c r="A57" s="1"/>
      <c r="B57" t="s">
        <v>15</v>
      </c>
      <c r="C57" t="e">
        <f>#REF!+#REF!+#REF!+#REF!+#REF!+#REF!</f>
        <v>#REF!</v>
      </c>
      <c r="D57" s="9"/>
      <c r="E57" s="9"/>
      <c r="F57" s="9"/>
      <c r="G57" s="9"/>
    </row>
    <row r="58" spans="1:7" x14ac:dyDescent="0.25">
      <c r="A58" s="2"/>
      <c r="B58" s="2" t="s">
        <v>18</v>
      </c>
      <c r="C58" s="2" t="e">
        <f>SUM(C54:C57)</f>
        <v>#REF!</v>
      </c>
      <c r="D58" s="2">
        <f>SUM(D54:D57)</f>
        <v>0</v>
      </c>
      <c r="E58" s="2">
        <f>SUM(E54:E57)</f>
        <v>0</v>
      </c>
      <c r="F58" s="2">
        <f t="shared" ref="F58:G58" si="2">SUM(F54:F57)</f>
        <v>0</v>
      </c>
      <c r="G58" s="2">
        <f t="shared" si="2"/>
        <v>0</v>
      </c>
    </row>
    <row r="59" spans="1:7" x14ac:dyDescent="0.25">
      <c r="A59" s="1"/>
    </row>
    <row r="60" spans="1:7" ht="45" x14ac:dyDescent="0.25">
      <c r="A60" s="2"/>
      <c r="B60" s="236" t="s">
        <v>16</v>
      </c>
      <c r="C60" s="236"/>
      <c r="D60" s="10" t="s">
        <v>20</v>
      </c>
      <c r="E60" s="10" t="s">
        <v>21</v>
      </c>
      <c r="F60" s="10" t="s">
        <v>19</v>
      </c>
      <c r="G60" s="11" t="s">
        <v>17</v>
      </c>
    </row>
    <row r="61" spans="1:7" x14ac:dyDescent="0.25">
      <c r="A61" s="1" t="s">
        <v>24</v>
      </c>
      <c r="B61" t="s">
        <v>0</v>
      </c>
      <c r="C61" t="e">
        <f>#REF!</f>
        <v>#REF!</v>
      </c>
      <c r="D61" s="9"/>
      <c r="E61" s="9"/>
      <c r="F61" s="9"/>
      <c r="G61" s="9"/>
    </row>
    <row r="62" spans="1:7" x14ac:dyDescent="0.25">
      <c r="A62" s="1"/>
      <c r="B62" t="s">
        <v>2</v>
      </c>
      <c r="C62" t="e">
        <f>#REF!</f>
        <v>#REF!</v>
      </c>
      <c r="D62" s="9"/>
      <c r="E62" s="9"/>
      <c r="F62" s="9"/>
      <c r="G62" s="9"/>
    </row>
    <row r="63" spans="1:7" x14ac:dyDescent="0.25">
      <c r="A63" s="1"/>
      <c r="B63" t="s">
        <v>1</v>
      </c>
      <c r="C63" t="e">
        <f>#REF!</f>
        <v>#REF!</v>
      </c>
      <c r="D63" s="9"/>
      <c r="E63" s="9"/>
      <c r="F63" s="9"/>
      <c r="G63" s="9"/>
    </row>
    <row r="64" spans="1:7" x14ac:dyDescent="0.25">
      <c r="A64" s="1"/>
      <c r="B64" t="s">
        <v>15</v>
      </c>
      <c r="C64" t="e">
        <f>#REF!+#REF!+#REF!+#REF!+#REF!+#REF!</f>
        <v>#REF!</v>
      </c>
      <c r="D64" s="9"/>
      <c r="E64" s="9"/>
      <c r="F64" s="9"/>
      <c r="G64" s="9"/>
    </row>
    <row r="65" spans="1:7" x14ac:dyDescent="0.25">
      <c r="A65" s="2"/>
      <c r="B65" s="2" t="s">
        <v>18</v>
      </c>
      <c r="C65" s="2" t="e">
        <f>SUM(C61:C64)</f>
        <v>#REF!</v>
      </c>
      <c r="D65" s="2">
        <f>SUM(D61:D64)</f>
        <v>0</v>
      </c>
      <c r="E65" s="2">
        <f>SUM(E61:E64)</f>
        <v>0</v>
      </c>
      <c r="F65" s="2">
        <f t="shared" ref="F65:G65" si="3">SUM(F61:F64)</f>
        <v>0</v>
      </c>
      <c r="G65" s="2">
        <f t="shared" si="3"/>
        <v>0</v>
      </c>
    </row>
    <row r="66" spans="1:7" x14ac:dyDescent="0.25">
      <c r="A66" s="1"/>
    </row>
    <row r="67" spans="1:7" ht="45" x14ac:dyDescent="0.25">
      <c r="A67" s="2"/>
      <c r="B67" s="236" t="s">
        <v>16</v>
      </c>
      <c r="C67" s="236"/>
      <c r="D67" s="10" t="s">
        <v>20</v>
      </c>
      <c r="E67" s="10" t="s">
        <v>21</v>
      </c>
      <c r="F67" s="10" t="s">
        <v>19</v>
      </c>
      <c r="G67" s="11" t="s">
        <v>17</v>
      </c>
    </row>
    <row r="68" spans="1:7" x14ac:dyDescent="0.25">
      <c r="A68" s="1" t="s">
        <v>25</v>
      </c>
      <c r="B68" t="s">
        <v>0</v>
      </c>
      <c r="C68" t="e">
        <f>#REF!</f>
        <v>#REF!</v>
      </c>
      <c r="D68" s="9"/>
      <c r="E68" s="9"/>
      <c r="F68" s="9"/>
      <c r="G68" s="9"/>
    </row>
    <row r="69" spans="1:7" x14ac:dyDescent="0.25">
      <c r="A69" s="1" t="s">
        <v>29</v>
      </c>
      <c r="B69" t="s">
        <v>2</v>
      </c>
      <c r="C69" t="e">
        <f>#REF!</f>
        <v>#REF!</v>
      </c>
      <c r="D69" s="9"/>
      <c r="E69" s="9"/>
      <c r="F69" s="9"/>
      <c r="G69" s="9"/>
    </row>
    <row r="70" spans="1:7" x14ac:dyDescent="0.25">
      <c r="A70" s="1" t="s">
        <v>28</v>
      </c>
      <c r="B70" t="s">
        <v>1</v>
      </c>
      <c r="C70" t="e">
        <f>#REF!</f>
        <v>#REF!</v>
      </c>
      <c r="D70" s="9"/>
      <c r="E70" s="9"/>
      <c r="F70" s="9"/>
      <c r="G70" s="9"/>
    </row>
    <row r="71" spans="1:7" x14ac:dyDescent="0.25">
      <c r="A71" s="1"/>
      <c r="B71" t="s">
        <v>15</v>
      </c>
      <c r="C71" t="e">
        <f>#REF!+#REF!+#REF!+#REF!+#REF!+#REF!</f>
        <v>#REF!</v>
      </c>
      <c r="D71" s="9"/>
      <c r="E71" s="9"/>
      <c r="F71" s="9"/>
      <c r="G71" s="9"/>
    </row>
    <row r="72" spans="1:7" x14ac:dyDescent="0.25">
      <c r="A72" s="2"/>
      <c r="B72" s="2" t="s">
        <v>18</v>
      </c>
      <c r="C72" s="2" t="e">
        <f>SUM(C68:C71)</f>
        <v>#REF!</v>
      </c>
      <c r="D72" s="2">
        <f>SUM(D68:D71)</f>
        <v>0</v>
      </c>
      <c r="E72" s="2">
        <f>SUM(E68:E71)</f>
        <v>0</v>
      </c>
      <c r="F72" s="2">
        <f t="shared" ref="F72:G72" si="4">SUM(F68:F71)</f>
        <v>0</v>
      </c>
      <c r="G72" s="2">
        <f t="shared" si="4"/>
        <v>0</v>
      </c>
    </row>
  </sheetData>
  <mergeCells count="5">
    <mergeCell ref="B39:C39"/>
    <mergeCell ref="B46:C46"/>
    <mergeCell ref="B53:C53"/>
    <mergeCell ref="B60:C60"/>
    <mergeCell ref="B67:C67"/>
  </mergeCells>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D28"/>
  <sheetViews>
    <sheetView workbookViewId="0">
      <selection activeCell="E29" sqref="E29"/>
    </sheetView>
  </sheetViews>
  <sheetFormatPr defaultColWidth="8.85546875" defaultRowHeight="15" x14ac:dyDescent="0.25"/>
  <cols>
    <col min="1" max="1" width="18.85546875" customWidth="1"/>
    <col min="2" max="2" width="27.42578125" customWidth="1"/>
    <col min="3" max="3" width="23.42578125" customWidth="1"/>
    <col min="4" max="4" width="24.85546875" customWidth="1"/>
  </cols>
  <sheetData>
    <row r="3" spans="1:1" ht="15.75" x14ac:dyDescent="0.25">
      <c r="A3" s="25" t="s">
        <v>47</v>
      </c>
    </row>
    <row r="4" spans="1:1" ht="15.75" x14ac:dyDescent="0.25">
      <c r="A4" s="25" t="s">
        <v>48</v>
      </c>
    </row>
    <row r="10" spans="1:1" x14ac:dyDescent="0.25">
      <c r="A10" t="s">
        <v>49</v>
      </c>
    </row>
    <row r="17" spans="1:4" x14ac:dyDescent="0.25">
      <c r="A17" t="s">
        <v>50</v>
      </c>
    </row>
    <row r="18" spans="1:4" x14ac:dyDescent="0.25">
      <c r="B18" t="s">
        <v>52</v>
      </c>
      <c r="C18" t="s">
        <v>53</v>
      </c>
      <c r="D18" t="s">
        <v>54</v>
      </c>
    </row>
    <row r="19" spans="1:4" x14ac:dyDescent="0.25">
      <c r="C19" t="s">
        <v>55</v>
      </c>
    </row>
    <row r="23" spans="1:4" x14ac:dyDescent="0.25">
      <c r="A23" t="s">
        <v>56</v>
      </c>
    </row>
    <row r="24" spans="1:4" x14ac:dyDescent="0.25">
      <c r="A24" t="s">
        <v>57</v>
      </c>
    </row>
    <row r="25" spans="1:4" x14ac:dyDescent="0.25">
      <c r="A25" t="s">
        <v>58</v>
      </c>
    </row>
    <row r="26" spans="1:4" x14ac:dyDescent="0.25">
      <c r="A26" t="s">
        <v>59</v>
      </c>
    </row>
    <row r="28" spans="1:4" x14ac:dyDescent="0.25">
      <c r="A28"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Kalkylblad</vt:lpstr>
      </vt:variant>
      <vt:variant>
        <vt:i4>5</vt:i4>
      </vt:variant>
      <vt:variant>
        <vt:lpstr>Namngivna områden</vt:lpstr>
      </vt:variant>
      <vt:variant>
        <vt:i4>3</vt:i4>
      </vt:variant>
    </vt:vector>
  </HeadingPairs>
  <TitlesOfParts>
    <vt:vector size="8" baseType="lpstr">
      <vt:lpstr>Läs mig</vt:lpstr>
      <vt:lpstr>1. Översikt, direkta kostnader</vt:lpstr>
      <vt:lpstr>2. Summerad kalkyl</vt:lpstr>
      <vt:lpstr>Kostnadsöversikt indirekta</vt:lpstr>
      <vt:lpstr>Projekt 2.1</vt:lpstr>
      <vt:lpstr>'1. Översikt, direkta kostnader'!Utskriftsområde</vt:lpstr>
      <vt:lpstr>'2. Summerad kalkyl'!Utskriftsområde</vt:lpstr>
      <vt:lpstr>'1. Översikt, direkta kostnader'!Utskriftsrubriker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Pettersson</dc:creator>
  <cp:lastModifiedBy>Elisabet Ernblad</cp:lastModifiedBy>
  <cp:lastPrinted>2018-10-28T20:46:49Z</cp:lastPrinted>
  <dcterms:created xsi:type="dcterms:W3CDTF">2017-11-03T07:18:25Z</dcterms:created>
  <dcterms:modified xsi:type="dcterms:W3CDTF">2018-11-23T12:31:57Z</dcterms:modified>
</cp:coreProperties>
</file>